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044" documentId="13_ncr:1_{F6CB121F-512D-4AA6-A0C1-0FB36C537598}" xr6:coauthVersionLast="47" xr6:coauthVersionMax="47" xr10:uidLastSave="{991A3AD3-03B8-4988-95B5-A6DFB930D75A}"/>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2" i="5"/>
  <c r="G2" i="4"/>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5" i="1"/>
  <c r="G5" i="1"/>
  <c r="I5" i="1"/>
  <c r="J5" i="1"/>
  <c r="L5"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I3" i="1"/>
  <c r="I4"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G3" i="1"/>
  <c r="G4"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B3" i="1"/>
  <c r="B4"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3" i="4"/>
  <c r="G3" i="4"/>
  <c r="I3" i="4"/>
  <c r="J3" i="4"/>
  <c r="L3" i="4"/>
  <c r="B4" i="4"/>
  <c r="G4" i="4"/>
  <c r="I4" i="4"/>
  <c r="J4" i="4"/>
  <c r="L4" i="4"/>
  <c r="B5" i="4"/>
  <c r="G5" i="4"/>
  <c r="I5" i="4"/>
  <c r="J5" i="4"/>
  <c r="L5" i="4"/>
  <c r="B6" i="4"/>
  <c r="G6" i="4"/>
  <c r="I6" i="4"/>
  <c r="J6" i="4"/>
  <c r="L6" i="4"/>
  <c r="B7" i="4"/>
  <c r="G7" i="4"/>
  <c r="I7" i="4"/>
  <c r="J7" i="4"/>
  <c r="L7"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I2" i="6"/>
  <c r="I5" i="6"/>
  <c r="L2" i="6"/>
  <c r="L5" i="6"/>
  <c r="L4" i="6"/>
  <c r="J5" i="6"/>
  <c r="J2" i="6"/>
  <c r="J4" i="6"/>
  <c r="I4" i="6"/>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B4"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alcChain>
</file>

<file path=xl/sharedStrings.xml><?xml version="1.0" encoding="utf-8"?>
<sst xmlns="http://schemas.openxmlformats.org/spreadsheetml/2006/main" count="178582" uniqueCount="39074">
  <si>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</si>
  <si>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</si>
  <si>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</si>
  <si>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</si>
  <si>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</si>
  <si>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</si>
  <si>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</si>
  <si>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</si>
  <si>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</si>
  <si>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</si>
  <si>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</si>
  <si>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</si>
  <si>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</si>
  <si>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</si>
  <si>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</si>
  <si>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</si>
  <si>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</si>
  <si>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</si>
  <si>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</si>
  <si>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</si>
  <si>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</si>
  <si>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</si>
  <si>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</si>
  <si>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</si>
  <si>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</si>
  <si>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</si>
  <si>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</si>
  <si>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</si>
  <si>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</si>
  <si>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</si>
  <si>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</si>
  <si>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</si>
  <si>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</si>
  <si>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</si>
  <si>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</si>
  <si>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</si>
  <si>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</si>
  <si>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</si>
  <si>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</si>
  <si>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</si>
  <si>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</si>
  <si>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</si>
  <si>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</si>
  <si>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</si>
  <si>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</si>
  <si>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</si>
  <si>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</si>
  <si>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</si>
  <si>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</si>
  <si>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</si>
  <si>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</si>
  <si>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</si>
  <si>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</si>
  <si>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</si>
  <si>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</si>
  <si>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</si>
  <si>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</si>
  <si>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</si>
  <si>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</si>
  <si>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</si>
  <si>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</si>
  <si>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</si>
  <si>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</si>
  <si>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</si>
  <si>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</si>
  <si>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</si>
  <si>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</si>
  <si>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</si>
  <si>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</si>
  <si>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</si>
  <si>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</si>
  <si>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</si>
  <si>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</si>
  <si>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</si>
  <si>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</si>
  <si>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</si>
  <si>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</si>
  <si>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</si>
  <si>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</si>
  <si>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</si>
  <si>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</si>
  <si>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</si>
  <si>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</si>
  <si>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</si>
  <si>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</si>
  <si>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</si>
  <si>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</si>
  <si>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</si>
  <si>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</si>
  <si>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</si>
  <si>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</si>
  <si>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</si>
  <si>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</si>
  <si>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</si>
  <si>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</si>
  <si>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</si>
  <si>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</si>
  <si>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</si>
  <si>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</si>
  <si>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</si>
  <si>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</si>
  <si>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</si>
  <si>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</si>
  <si>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</si>
  <si>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</si>
  <si>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</si>
  <si>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</si>
  <si>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</si>
  <si>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</si>
  <si>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</si>
  <si>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</si>
  <si>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</si>
  <si>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</si>
  <si>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</si>
  <si>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</si>
  <si>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</si>
  <si>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</si>
  <si>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</si>
  <si>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</si>
  <si>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</si>
  <si>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</si>
  <si>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</si>
  <si>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</si>
  <si>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</si>
  <si>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</si>
  <si>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</si>
  <si>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</si>
  <si>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</si>
  <si>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</si>
  <si>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</si>
  <si>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</si>
  <si>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</si>
  <si>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</si>
  <si>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</si>
  <si>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</si>
  <si>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</si>
  <si>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</si>
  <si>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</si>
  <si>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</si>
  <si>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</si>
  <si>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</si>
  <si>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</si>
  <si>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</si>
  <si>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</si>
  <si>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</si>
  <si>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</si>
  <si>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</si>
  <si>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</si>
  <si>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</si>
  <si>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</si>
  <si>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</si>
  <si>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</si>
  <si>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</si>
  <si>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</si>
  <si>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</si>
  <si>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</si>
  <si>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</si>
  <si>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</si>
  <si>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</si>
  <si>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</si>
  <si>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</si>
  <si>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</si>
  <si>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</si>
  <si>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</si>
  <si>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</si>
  <si>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</si>
  <si>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</si>
  <si>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</si>
  <si>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</si>
  <si>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</si>
  <si>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</si>
  <si>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</si>
  <si>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</si>
  <si>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</si>
  <si>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</si>
  <si>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</si>
  <si>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</si>
  <si>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</si>
  <si>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</si>
  <si>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</si>
  <si>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</si>
  <si>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</si>
  <si>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</si>
  <si>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</si>
  <si>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</si>
  <si>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</si>
  <si>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</si>
  <si>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</si>
  <si>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</si>
  <si>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</si>
  <si>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</si>
  <si>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</si>
  <si>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</si>
  <si>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</si>
  <si>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</si>
  <si>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</si>
  <si>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</si>
  <si>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</si>
  <si>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</si>
  <si>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</si>
  <si>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</si>
  <si>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</si>
  <si>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</si>
  <si>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</si>
  <si>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</si>
  <si>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</si>
  <si>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</si>
  <si>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</si>
  <si>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</si>
  <si>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</si>
  <si>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</si>
  <si>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</si>
  <si>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</si>
  <si>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</si>
  <si>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</si>
  <si>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</si>
  <si>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</si>
  <si>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</si>
  <si>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</si>
  <si>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</si>
  <si>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</si>
  <si>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</si>
  <si>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</si>
  <si>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</si>
  <si>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</si>
  <si>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</si>
  <si>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</si>
  <si>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</si>
  <si>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</si>
  <si>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</si>
  <si>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</si>
  <si>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</si>
  <si>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</si>
  <si>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</si>
  <si>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</si>
  <si>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</si>
  <si>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</si>
  <si>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</si>
  <si>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</si>
  <si>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</si>
  <si>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</si>
  <si>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</si>
  <si>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</si>
  <si>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</si>
  <si>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</si>
  <si>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</si>
  <si>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</si>
  <si>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</si>
  <si>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</si>
  <si>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</si>
  <si>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</si>
  <si>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</si>
  <si>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</si>
  <si>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</si>
  <si>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</si>
  <si>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</si>
  <si>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</si>
  <si>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</si>
  <si>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</si>
  <si>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</si>
  <si>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</si>
  <si>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</si>
  <si>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</si>
  <si>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</si>
  <si>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</si>
  <si>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</si>
  <si>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</si>
  <si>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</si>
  <si>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</si>
  <si>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</si>
  <si>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</si>
  <si>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</si>
  <si>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</si>
  <si>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</si>
  <si>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</si>
  <si>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</si>
  <si>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</si>
  <si>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</si>
  <si>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</si>
  <si>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</si>
  <si>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</si>
  <si>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</si>
  <si>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</si>
  <si>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</si>
  <si>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</si>
  <si>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</si>
  <si>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</si>
  <si>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</si>
  <si>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</si>
  <si>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</si>
  <si>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</si>
  <si>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</si>
  <si>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</si>
  <si>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</si>
  <si>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</si>
  <si>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</si>
  <si>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</si>
  <si>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</si>
  <si>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</si>
  <si>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</si>
  <si>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</si>
  <si>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</si>
  <si>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</si>
  <si>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</si>
  <si>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</si>
  <si>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</si>
  <si>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</si>
  <si>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</si>
  <si>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</si>
  <si>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</si>
  <si>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</si>
  <si>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</si>
  <si>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</si>
  <si>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</si>
  <si>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</si>
  <si>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</si>
  <si>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</si>
  <si>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</si>
  <si>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</si>
  <si>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</si>
  <si>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</si>
  <si>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</si>
  <si>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</si>
  <si>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</si>
  <si>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</si>
  <si>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</si>
  <si>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</si>
  <si>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</si>
  <si>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</si>
  <si>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</si>
  <si>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</si>
  <si>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</si>
  <si>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</si>
  <si>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</si>
  <si>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</si>
  <si>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</si>
  <si>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</si>
  <si>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</si>
  <si>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</si>
  <si>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</si>
  <si>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</si>
  <si>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</si>
  <si>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</si>
  <si>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</si>
  <si>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</si>
  <si>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</si>
  <si>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</si>
  <si>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</si>
  <si>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</si>
  <si>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</si>
  <si>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</si>
  <si>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</si>
  <si>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</si>
  <si>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</si>
  <si>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</si>
  <si>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</si>
  <si>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</si>
  <si>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</si>
  <si>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</si>
  <si>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</si>
  <si>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</si>
  <si>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</si>
  <si>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</si>
  <si>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</si>
  <si>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</si>
  <si>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</si>
  <si>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</si>
  <si>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</si>
  <si>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</si>
  <si>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</si>
  <si>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</si>
  <si>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</si>
  <si>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</si>
  <si>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</si>
  <si>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</si>
  <si>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</si>
  <si>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</si>
  <si>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</si>
  <si>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</si>
  <si>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</si>
  <si>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</si>
  <si>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</si>
  <si>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</si>
  <si>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</si>
  <si>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</si>
  <si>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</si>
  <si>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</si>
  <si>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</si>
  <si>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</si>
  <si>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</si>
  <si>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</si>
  <si>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</si>
  <si>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</si>
  <si>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</si>
  <si>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</si>
  <si>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</si>
  <si>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</si>
  <si>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</si>
  <si>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</si>
  <si>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</si>
  <si>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</si>
  <si>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</si>
  <si>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</si>
  <si>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</si>
  <si>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</si>
  <si>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</si>
  <si>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</si>
  <si>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</si>
  <si>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</si>
  <si>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</si>
  <si>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</si>
  <si>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</si>
  <si>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</si>
  <si>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</si>
  <si>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</si>
  <si>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</si>
  <si>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</si>
  <si>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</si>
  <si>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</si>
  <si>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</si>
  <si>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</si>
  <si>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</si>
  <si>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</si>
  <si>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</si>
  <si>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</si>
  <si>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</si>
  <si>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</si>
  <si>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</si>
  <si>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</si>
  <si>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</si>
  <si>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</si>
  <si>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</si>
  <si>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</si>
  <si>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</si>
  <si>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</si>
  <si>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</si>
  <si>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</si>
  <si>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</si>
  <si>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</si>
  <si>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</si>
  <si>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</si>
  <si>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</si>
  <si>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</si>
  <si>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</si>
  <si>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</si>
  <si>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</si>
  <si>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</si>
  <si>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</si>
  <si>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</si>
  <si>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</si>
  <si>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</si>
  <si>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</si>
  <si>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</si>
  <si>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</si>
  <si>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</si>
  <si>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</si>
  <si>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</si>
  <si>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</si>
  <si>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</si>
  <si>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</si>
  <si>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</si>
  <si>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</si>
  <si>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</si>
  <si>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</si>
  <si>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</si>
  <si>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</si>
  <si>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</si>
  <si>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</si>
  <si>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</si>
  <si>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</si>
  <si>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</si>
  <si>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</si>
  <si>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</si>
  <si>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</si>
  <si>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</si>
  <si>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</si>
  <si>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</si>
  <si>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</si>
  <si>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</si>
  <si>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</si>
  <si>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</si>
  <si>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</si>
  <si>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</si>
  <si>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</si>
  <si>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</si>
  <si>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</si>
  <si>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</si>
  <si>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</si>
  <si>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</si>
  <si>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</si>
  <si>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</si>
  <si>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</si>
  <si>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</si>
  <si>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</si>
  <si>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</si>
  <si>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</si>
  <si>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</si>
  <si>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</si>
  <si>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</si>
  <si>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</si>
  <si>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</si>
  <si>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</si>
  <si>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</si>
  <si>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</si>
  <si>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</si>
  <si>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</si>
  <si>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</si>
  <si>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</si>
  <si>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</si>
  <si>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</si>
  <si>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</si>
  <si>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</si>
  <si>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</si>
  <si>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</si>
  <si>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</si>
  <si>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</si>
  <si>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</si>
  <si>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</si>
  <si>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</si>
  <si>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</si>
  <si>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</si>
  <si>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</si>
  <si>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</si>
  <si>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</si>
  <si>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</si>
  <si>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</si>
  <si>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</si>
  <si>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</si>
  <si>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</si>
  <si>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</si>
  <si>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</si>
  <si>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</si>
  <si>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</si>
  <si>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</si>
  <si>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</si>
  <si>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</si>
  <si>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</si>
  <si>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</si>
  <si>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</si>
  <si>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</si>
  <si>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</si>
  <si>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</si>
  <si>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</si>
  <si>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</si>
  <si>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</si>
  <si>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</si>
  <si>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</si>
  <si>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</si>
  <si>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</si>
  <si>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</si>
  <si>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</si>
  <si>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</si>
  <si>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</si>
  <si>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</si>
  <si>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</si>
  <si>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</si>
  <si>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</si>
  <si>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</si>
  <si>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</si>
  <si>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</si>
  <si>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</si>
  <si>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</si>
  <si>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</si>
  <si>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</si>
  <si>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</si>
  <si>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</si>
  <si>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</si>
  <si>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</si>
  <si>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</si>
  <si>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</si>
  <si>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</si>
  <si>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</si>
  <si>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</si>
  <si>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</si>
  <si>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</si>
  <si>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</si>
  <si>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</si>
  <si>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</si>
  <si>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</si>
  <si>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</si>
  <si>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</si>
  <si>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</si>
  <si>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</si>
  <si>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</si>
  <si>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</si>
  <si>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</si>
  <si>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</si>
  <si>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</si>
  <si>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</si>
  <si>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</si>
  <si>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</si>
  <si>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</si>
  <si>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</si>
  <si>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</si>
  <si>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</si>
  <si>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</si>
  <si>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</si>
  <si>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</si>
  <si>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</si>
  <si>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</si>
  <si>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</si>
  <si>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</si>
  <si>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</si>
  <si>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</si>
  <si>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</si>
  <si>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</si>
  <si>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</si>
  <si>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</si>
  <si>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</si>
  <si>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</si>
  <si>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</si>
  <si>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</si>
  <si>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</si>
  <si>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</si>
  <si>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</si>
  <si>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</si>
  <si>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</si>
  <si>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</si>
  <si>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</si>
  <si>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</si>
  <si>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</si>
  <si>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</si>
  <si>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</si>
  <si>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</si>
  <si>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</si>
  <si>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</si>
  <si>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</si>
  <si>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</si>
  <si>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</si>
  <si>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</si>
  <si>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</si>
  <si>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</si>
  <si>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</si>
  <si>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</si>
  <si>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</si>
  <si>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</si>
  <si>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</si>
  <si>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</si>
  <si>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</si>
  <si>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</si>
  <si>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</si>
  <si>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</si>
  <si>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</si>
  <si>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</si>
  <si>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</si>
  <si>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</si>
  <si>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</si>
  <si>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</si>
  <si>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</si>
  <si>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</si>
  <si>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</si>
  <si>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</si>
  <si>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</si>
  <si>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</si>
  <si>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</si>
  <si>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</si>
  <si>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</si>
  <si>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</si>
  <si>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</si>
  <si>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</si>
  <si>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</si>
  <si>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</si>
  <si>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</si>
  <si>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</si>
  <si>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</si>
  <si>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</si>
  <si>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</si>
  <si>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</si>
  <si>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</si>
  <si>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</si>
  <si>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</si>
  <si>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</si>
  <si>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</si>
  <si>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</si>
  <si>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</si>
  <si>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</si>
  <si>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</si>
  <si>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</si>
  <si>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</si>
  <si>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</si>
  <si>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</si>
  <si>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</si>
  <si>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</si>
  <si>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</si>
  <si>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</si>
  <si>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</si>
  <si>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</si>
  <si>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</si>
  <si>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</si>
  <si>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</si>
  <si>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</si>
  <si>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</si>
  <si>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</si>
  <si>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</si>
  <si>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</si>
  <si>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</si>
  <si>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</si>
  <si>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</si>
  <si>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</si>
  <si>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</si>
  <si>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</si>
  <si>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</si>
  <si>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</si>
  <si>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</si>
  <si>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</si>
  <si>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</si>
  <si>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</si>
  <si>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</si>
  <si>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</si>
  <si>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</si>
  <si>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</si>
  <si>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</si>
  <si>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</si>
  <si>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</si>
  <si>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</si>
  <si>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</si>
  <si>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</si>
  <si>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</si>
  <si>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</si>
  <si>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</si>
  <si>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</si>
  <si>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</si>
  <si>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</si>
  <si>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</si>
  <si>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</si>
  <si>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</si>
  <si>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</si>
  <si>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</si>
  <si>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</si>
  <si>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</si>
  <si>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</si>
  <si>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</si>
  <si>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</si>
  <si>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</si>
  <si>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</si>
  <si>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</si>
  <si>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</si>
  <si>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</si>
  <si>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</si>
  <si>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</si>
  <si>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</si>
  <si>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</si>
  <si>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</si>
  <si>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</si>
  <si>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</si>
  <si>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</si>
  <si>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</si>
  <si>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</si>
  <si>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</si>
  <si>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</si>
  <si>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</si>
  <si>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</si>
  <si>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</si>
  <si>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</si>
  <si>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</si>
  <si>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</si>
  <si>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</si>
  <si>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</si>
  <si>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</si>
  <si>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</si>
  <si>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</si>
  <si>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</si>
  <si>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</si>
  <si>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</si>
  <si>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</si>
  <si>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</si>
  <si>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</si>
  <si>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</si>
  <si>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</si>
  <si>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</si>
  <si>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</si>
  <si>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</si>
  <si>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</si>
  <si>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</si>
  <si>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</si>
  <si>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</si>
  <si>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</si>
  <si>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</si>
  <si>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</si>
  <si>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</si>
  <si>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</si>
  <si>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</si>
  <si>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</si>
  <si>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</si>
  <si>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</si>
  <si>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</si>
  <si>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</si>
  <si>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</si>
  <si>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</si>
  <si>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</si>
  <si>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</si>
  <si>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</si>
  <si>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</si>
  <si>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</si>
  <si>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</si>
  <si>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</si>
  <si>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</si>
  <si>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</si>
  <si>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</si>
  <si>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</si>
  <si>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</si>
  <si>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</si>
  <si>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</si>
  <si>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</si>
  <si>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</si>
  <si>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</si>
  <si>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</si>
  <si>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</si>
  <si>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</si>
  <si>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</si>
  <si>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</si>
  <si>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</si>
  <si>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</si>
  <si>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</si>
  <si>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</si>
  <si>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</si>
  <si>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</si>
  <si>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</si>
  <si>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</si>
  <si>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</si>
  <si>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</si>
  <si>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</si>
  <si>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</si>
  <si>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</si>
  <si>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</si>
  <si>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</si>
  <si>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</si>
  <si>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</si>
  <si>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</si>
  <si>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</si>
  <si>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</si>
  <si>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</si>
  <si>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</si>
  <si>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</si>
  <si>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</si>
  <si>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</si>
  <si>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</si>
  <si>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</si>
  <si>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</si>
  <si>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</si>
  <si>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</si>
  <si>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</si>
  <si>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</si>
  <si>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</si>
  <si>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</si>
  <si>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</si>
  <si>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</si>
  <si>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</si>
  <si>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</si>
  <si>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</si>
  <si>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</si>
  <si>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</si>
  <si>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</si>
  <si>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</si>
  <si>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</si>
  <si>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</si>
  <si>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</si>
  <si>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</si>
  <si>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</si>
  <si>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</si>
  <si>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</si>
  <si>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</si>
  <si>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</si>
  <si>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</si>
  <si>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</si>
  <si>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</si>
  <si>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</si>
  <si>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</si>
  <si>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</si>
  <si>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</si>
  <si>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</si>
  <si>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</si>
  <si>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</si>
  <si>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</si>
  <si>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</si>
  <si>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</si>
  <si>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</si>
  <si>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</si>
  <si>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</si>
  <si>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</si>
  <si>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</si>
  <si>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</si>
  <si>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</si>
  <si>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</si>
  <si>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</si>
  <si>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</si>
  <si>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</si>
  <si>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</si>
  <si>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</si>
  <si>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</si>
  <si>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</si>
  <si>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</si>
  <si>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</si>
  <si>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</si>
  <si>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</si>
  <si>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</si>
  <si>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</si>
  <si>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</si>
  <si>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</si>
  <si>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</si>
  <si>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</si>
  <si>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</si>
  <si>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</si>
  <si>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</si>
  <si>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</si>
  <si>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</si>
  <si>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</si>
  <si>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</si>
  <si>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</si>
  <si>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</si>
  <si>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</si>
  <si>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</si>
  <si>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</si>
  <si>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</si>
  <si>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</si>
  <si>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</si>
  <si>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</si>
  <si>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</si>
  <si>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</si>
  <si>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</si>
  <si>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</si>
  <si>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</si>
  <si>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</si>
  <si>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</si>
  <si>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</si>
  <si>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</si>
  <si>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</si>
  <si>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</si>
  <si>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</si>
  <si>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</si>
  <si>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</si>
  <si>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</si>
  <si>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</si>
  <si>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</si>
  <si>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</si>
  <si>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</si>
  <si>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</si>
  <si>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</si>
  <si>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</si>
  <si>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</si>
  <si>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</si>
  <si>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</si>
  <si>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</si>
  <si>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</si>
  <si>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</si>
  <si>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</si>
  <si>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</si>
  <si>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</si>
  <si>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</si>
  <si>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</si>
  <si>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</si>
  <si>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</si>
  <si>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</si>
  <si>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</si>
  <si>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</si>
  <si>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</si>
  <si>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</si>
  <si>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</si>
  <si>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</si>
  <si>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</si>
  <si>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</si>
  <si>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</si>
  <si>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</si>
  <si>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</si>
  <si>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</si>
  <si>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</si>
  <si>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</si>
  <si>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</si>
  <si>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</si>
  <si>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</si>
  <si>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</si>
  <si>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</si>
  <si>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</si>
  <si>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</si>
  <si>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</si>
  <si>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</si>
  <si>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</si>
  <si>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</si>
  <si>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</si>
  <si>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</si>
  <si>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</si>
  <si>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</si>
  <si>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</si>
  <si>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</si>
  <si>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</si>
  <si>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</si>
  <si>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</si>
  <si>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</si>
  <si>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</si>
  <si>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</si>
  <si>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</si>
  <si>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</si>
  <si>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</si>
  <si>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</si>
  <si>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</si>
  <si>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</si>
  <si>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</si>
  <si>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</si>
  <si>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</si>
  <si>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</si>
  <si>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</si>
  <si>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</si>
  <si>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</si>
  <si>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</si>
  <si>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</si>
  <si>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</si>
  <si>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</si>
  <si>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</si>
  <si>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</si>
  <si>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</si>
  <si>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</si>
  <si>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</si>
  <si>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</si>
  <si>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</si>
  <si>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</si>
  <si>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</si>
  <si>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</si>
  <si>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</si>
  <si>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</si>
  <si>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</si>
  <si>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</si>
  <si>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</si>
  <si>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</si>
  <si>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</si>
  <si>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</si>
  <si>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</si>
  <si>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</si>
  <si>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</si>
  <si>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</si>
  <si>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</si>
  <si>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</si>
  <si>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</si>
  <si>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</si>
  <si>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</si>
  <si>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</si>
  <si>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</si>
  <si>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</si>
  <si>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</si>
  <si>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</si>
  <si>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</si>
  <si>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</si>
  <si>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</si>
  <si>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</si>
  <si>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</si>
  <si>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</si>
  <si>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</si>
  <si>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</si>
  <si>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</si>
  <si>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</si>
  <si>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</si>
  <si>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</si>
  <si>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</si>
  <si>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</si>
  <si>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</si>
  <si>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</si>
  <si>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</si>
  <si>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</si>
  <si>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</si>
  <si>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</si>
  <si>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</si>
  <si>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</si>
  <si>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</si>
  <si>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</si>
  <si>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</si>
  <si>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</si>
  <si>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</si>
  <si>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</si>
  <si>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</si>
  <si>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</si>
  <si>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</si>
  <si>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</si>
  <si>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</si>
  <si>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</si>
  <si>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</si>
  <si>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</si>
  <si>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</si>
  <si>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</si>
  <si>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</si>
  <si>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</si>
  <si>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</si>
  <si>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</si>
  <si>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</si>
  <si>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</si>
  <si>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</si>
  <si>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</si>
  <si>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</si>
  <si>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</si>
  <si>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</si>
  <si>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</si>
  <si>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</si>
  <si>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</si>
  <si>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</si>
  <si>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</si>
  <si>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</si>
  <si>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</si>
  <si>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</si>
  <si>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</si>
  <si>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</si>
  <si>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</si>
  <si>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</si>
  <si>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</si>
  <si>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</si>
  <si>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</si>
  <si>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</si>
  <si>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</si>
  <si>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</si>
  <si>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</si>
  <si>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</si>
  <si>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</si>
  <si>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</si>
  <si>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</si>
  <si>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</si>
  <si>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</si>
  <si>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</si>
  <si>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</si>
  <si>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</si>
  <si>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</si>
  <si>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</si>
  <si>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</si>
  <si>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</si>
  <si>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</si>
  <si>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</si>
  <si>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</si>
  <si>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</si>
  <si>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</si>
  <si>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</si>
  <si>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</si>
  <si>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</si>
  <si>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</si>
  <si>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</si>
  <si>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</si>
  <si>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</si>
  <si>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</si>
  <si>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</si>
  <si>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</si>
  <si>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</si>
  <si>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</si>
  <si>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</si>
  <si>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</si>
  <si>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</si>
  <si>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</si>
  <si>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</si>
  <si>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</si>
  <si>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</si>
  <si>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</si>
  <si>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</si>
  <si>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</si>
  <si>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</si>
  <si>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</si>
  <si>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</si>
  <si>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</si>
  <si>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</si>
  <si>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</si>
  <si>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</si>
  <si>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</si>
  <si>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</si>
  <si>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</si>
  <si>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</si>
  <si>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</si>
  <si>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</si>
  <si>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</si>
  <si>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</si>
  <si>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</si>
  <si>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</si>
  <si>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</si>
  <si>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</si>
  <si>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</si>
  <si>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</si>
  <si>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</si>
  <si>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</si>
  <si>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</si>
  <si>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</si>
  <si>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</si>
  <si>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</si>
  <si>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</si>
  <si>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</si>
  <si>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</si>
  <si>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</si>
  <si>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</si>
  <si>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</si>
  <si>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</si>
  <si>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</si>
  <si>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</si>
  <si>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</si>
  <si>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</si>
  <si>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</si>
  <si>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</si>
  <si>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</si>
  <si>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</si>
  <si>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</si>
  <si>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</si>
  <si>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</si>
  <si>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</si>
  <si>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</si>
  <si>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</si>
  <si>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</si>
  <si>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</si>
  <si>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</si>
  <si>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</si>
  <si>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</si>
  <si>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</si>
  <si>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</si>
  <si>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</si>
  <si>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</si>
  <si>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</si>
  <si>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</si>
  <si>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</si>
  <si>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</si>
  <si>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</si>
  <si>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</si>
  <si>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</si>
  <si>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</si>
  <si>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</si>
  <si>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</si>
  <si>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</si>
  <si>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</si>
  <si>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</si>
  <si>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</si>
  <si>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</si>
  <si>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</si>
  <si>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</si>
  <si>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</si>
  <si>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</si>
  <si>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</si>
  <si>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</si>
  <si>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</si>
  <si>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</si>
  <si>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</si>
  <si>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</si>
  <si>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</si>
  <si>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</si>
  <si>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</si>
  <si>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</si>
  <si>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</si>
  <si>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</si>
  <si>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</si>
  <si>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</si>
  <si>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</si>
  <si>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</si>
  <si>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</si>
  <si>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</si>
  <si>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</si>
  <si>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</si>
  <si>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</si>
  <si>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</si>
  <si>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</si>
  <si>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</si>
  <si>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</si>
  <si>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</si>
  <si>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</si>
  <si>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</si>
  <si>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</si>
  <si>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</si>
  <si>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</si>
  <si>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</si>
  <si>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</si>
  <si>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</si>
  <si>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</si>
  <si>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</si>
  <si>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</si>
  <si>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</si>
  <si>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</si>
  <si>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</si>
  <si>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</si>
  <si>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</si>
  <si>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</si>
  <si>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</si>
  <si>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</si>
  <si>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</si>
  <si>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</si>
  <si>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</si>
  <si>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</si>
  <si>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</si>
  <si>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</si>
  <si>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</si>
  <si>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</si>
  <si>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</si>
  <si>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</si>
  <si>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</si>
  <si>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</si>
  <si>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</si>
  <si>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</si>
  <si>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</si>
  <si>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</si>
  <si>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</si>
  <si>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</si>
  <si>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</si>
  <si>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</si>
  <si>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</si>
  <si>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</si>
  <si>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</si>
  <si>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</si>
  <si>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</si>
  <si>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</si>
  <si>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</si>
  <si>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</si>
  <si>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</si>
  <si>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</si>
  <si>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</si>
  <si>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</si>
  <si>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</si>
  <si>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</si>
  <si>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</si>
  <si>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</si>
  <si>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</si>
  <si>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</si>
  <si>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</si>
  <si>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</si>
  <si>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</si>
  <si>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</si>
  <si>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</si>
  <si>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</si>
  <si>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</si>
  <si>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</si>
  <si>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</si>
  <si>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</si>
  <si>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</si>
  <si>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</si>
  <si>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</si>
  <si>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</si>
  <si>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</si>
  <si>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</si>
  <si>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</si>
  <si>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</si>
  <si>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</si>
  <si>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</si>
  <si>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</si>
  <si>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</si>
  <si>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</si>
  <si>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</si>
  <si>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</si>
  <si>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</si>
  <si>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</si>
  <si>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</si>
  <si>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</si>
  <si>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</si>
  <si>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</si>
  <si>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</si>
  <si>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</si>
  <si>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</si>
  <si>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</si>
  <si>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</si>
  <si>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</si>
  <si>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</si>
  <si>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</si>
  <si>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</si>
  <si>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</si>
  <si>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</si>
  <si>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</si>
  <si>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</si>
  <si>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</si>
  <si>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</si>
  <si>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</si>
  <si>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</si>
  <si>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</si>
  <si>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</si>
  <si>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</si>
  <si>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</si>
  <si>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</si>
  <si>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</si>
  <si>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</si>
  <si>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</si>
  <si>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</si>
  <si>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</si>
  <si>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</si>
  <si>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</si>
  <si>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</si>
  <si>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</si>
  <si>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</si>
  <si>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</si>
  <si>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</si>
  <si>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</si>
  <si>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</si>
  <si>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</si>
  <si>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</si>
  <si>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</si>
  <si>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</si>
  <si>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</si>
  <si>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</si>
  <si>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</si>
  <si>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</si>
  <si>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</si>
  <si>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</si>
  <si>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</si>
  <si>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</si>
  <si>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</si>
  <si>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</si>
  <si>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</si>
  <si>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</si>
  <si>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</si>
  <si>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</si>
  <si>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</si>
  <si>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</si>
  <si>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</si>
  <si>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</si>
  <si>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</si>
  <si>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</si>
  <si>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</si>
  <si>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</si>
  <si>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</si>
  <si>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</si>
  <si>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</si>
  <si>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</si>
  <si>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</si>
  <si>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</si>
  <si>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</si>
  <si>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</si>
  <si>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</si>
  <si>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</si>
  <si>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</si>
  <si>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</si>
  <si>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</si>
  <si>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</si>
  <si>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</si>
  <si>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</si>
  <si>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</si>
  <si>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</si>
  <si>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</si>
  <si>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</si>
  <si>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</si>
  <si>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</si>
  <si>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</si>
  <si>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</si>
  <si>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</si>
  <si>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</si>
  <si>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</si>
  <si>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</si>
  <si>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</si>
  <si>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</si>
  <si>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</si>
  <si>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</si>
  <si>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</si>
  <si>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</si>
  <si>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</si>
  <si>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</si>
  <si>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</si>
  <si>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</si>
  <si>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</si>
  <si>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</si>
  <si>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</si>
  <si>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</si>
  <si>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</si>
  <si>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</si>
  <si>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</si>
  <si>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</si>
  <si>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</si>
  <si>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</si>
  <si>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</si>
  <si>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</si>
  <si>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</si>
  <si>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</si>
  <si>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</si>
  <si>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</si>
  <si>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</si>
  <si>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</si>
  <si>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</si>
  <si>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</si>
  <si>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</si>
  <si>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</si>
  <si>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</si>
  <si>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</si>
  <si>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</si>
  <si>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</si>
  <si>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</si>
  <si>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</si>
  <si>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</si>
  <si>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</si>
  <si>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</si>
  <si>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</si>
  <si>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</si>
  <si>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</si>
  <si>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</si>
  <si>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</si>
  <si>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</si>
  <si>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</si>
  <si>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</si>
  <si>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</si>
  <si>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</si>
  <si>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</si>
  <si>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</si>
  <si>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</si>
  <si>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</si>
  <si>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</si>
  <si>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</si>
  <si>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</si>
  <si>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</si>
  <si>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</si>
  <si>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</si>
  <si>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</si>
  <si>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</si>
  <si>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</si>
  <si>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</si>
  <si>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</si>
  <si>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</si>
  <si>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</si>
  <si>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</si>
  <si>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</si>
  <si>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</si>
  <si>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</si>
  <si>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</si>
  <si>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</si>
  <si>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</si>
  <si>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</si>
  <si>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</si>
  <si>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</si>
  <si>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</si>
  <si>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</si>
  <si>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</si>
  <si>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</si>
  <si>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</si>
  <si>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</si>
  <si>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</si>
  <si>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</si>
  <si>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</si>
  <si>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</si>
  <si>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</si>
  <si>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</si>
  <si>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</si>
  <si>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</si>
  <si>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</si>
  <si>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</si>
  <si>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</si>
  <si>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</si>
  <si>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</si>
  <si>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</si>
  <si>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</si>
  <si>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</si>
  <si>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</si>
  <si>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</si>
  <si>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</si>
  <si>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</si>
  <si>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</si>
  <si>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</si>
  <si>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</si>
  <si>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</si>
  <si>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</si>
  <si>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</si>
  <si>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</si>
  <si>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</si>
  <si>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</si>
  <si>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</si>
  <si>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</si>
  <si>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</si>
  <si>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</si>
  <si>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</si>
  <si>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</si>
  <si>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</si>
  <si>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</si>
  <si>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</si>
  <si>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</si>
  <si>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</si>
  <si>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</si>
  <si>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</si>
  <si>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</si>
  <si>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</si>
  <si>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</si>
  <si>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</si>
  <si>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</si>
  <si>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</si>
  <si>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</si>
  <si>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</si>
  <si>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</si>
  <si>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</si>
  <si>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</si>
  <si>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</si>
  <si>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</si>
  <si>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</si>
  <si>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</si>
  <si>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</si>
  <si>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</si>
  <si>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</si>
  <si>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</si>
  <si>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</si>
  <si>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</si>
  <si>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</si>
  <si>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</si>
  <si>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</si>
  <si>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</si>
  <si>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</si>
  <si>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</si>
  <si>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</si>
  <si>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</si>
  <si>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</si>
  <si>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</si>
  <si>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</si>
  <si>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</si>
  <si>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</si>
  <si>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</si>
  <si>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</si>
  <si>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</si>
  <si>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</si>
  <si>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</si>
  <si>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</si>
  <si>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</si>
  <si>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</si>
  <si>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</si>
  <si>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</si>
  <si>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</si>
  <si>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</si>
  <si>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</si>
  <si>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</si>
  <si>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</si>
  <si>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</si>
  <si>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</si>
  <si>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</si>
  <si>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</si>
  <si>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</si>
  <si>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</si>
  <si>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</si>
  <si>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</si>
  <si>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</si>
  <si>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</si>
  <si>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</si>
  <si>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</si>
  <si>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</si>
  <si>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</si>
  <si>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</si>
  <si>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</si>
  <si>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</si>
  <si>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</si>
  <si>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</si>
  <si>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</si>
  <si>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</si>
  <si>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</si>
  <si>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</si>
  <si>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</si>
  <si>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</si>
  <si>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</si>
  <si>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</si>
  <si>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</si>
  <si>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</si>
  <si>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</si>
  <si>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</si>
  <si>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</si>
  <si>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</si>
  <si>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</si>
  <si>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</si>
  <si>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</si>
  <si>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</si>
  <si>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</si>
  <si>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</si>
  <si>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</si>
  <si>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</si>
  <si>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</si>
  <si>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</si>
  <si>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</si>
  <si>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</si>
  <si>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</si>
  <si>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</si>
  <si>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</si>
  <si>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</si>
  <si>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</si>
  <si>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</si>
  <si>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</si>
  <si>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</si>
  <si>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</si>
  <si>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</si>
  <si>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</si>
  <si>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</si>
  <si>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</si>
  <si>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</si>
  <si>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</si>
  <si>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</si>
  <si>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</si>
  <si>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</si>
  <si>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</si>
  <si>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</si>
  <si>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</si>
  <si>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</si>
  <si>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</si>
  <si>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</si>
  <si>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</si>
  <si>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</si>
  <si>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</si>
  <si>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</si>
  <si>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</si>
  <si>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</si>
  <si>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</si>
  <si>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</si>
  <si>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</si>
  <si>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</si>
  <si>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</si>
  <si>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</si>
  <si>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</si>
  <si>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</si>
  <si>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</si>
  <si>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</si>
  <si>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</si>
  <si>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</si>
  <si>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</si>
  <si>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</si>
  <si>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</si>
  <si>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</si>
  <si>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</si>
  <si>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</si>
  <si>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</si>
  <si>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</si>
  <si>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</si>
  <si>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</si>
  <si>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</si>
  <si>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</si>
  <si>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</si>
  <si>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</si>
  <si>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</si>
  <si>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</si>
  <si>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</si>
  <si>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</si>
  <si>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</si>
  <si>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</si>
  <si>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</si>
  <si>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</si>
  <si>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</si>
  <si>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</si>
  <si>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</si>
  <si>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</si>
  <si>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</si>
  <si>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</si>
  <si>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</si>
  <si>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</si>
  <si>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</si>
  <si>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</si>
  <si>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</si>
  <si>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</si>
  <si>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</si>
  <si>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</si>
  <si>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</si>
  <si>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</si>
  <si>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</si>
  <si>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</si>
  <si>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</si>
  <si>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</si>
  <si>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</si>
  <si>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</si>
  <si>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</si>
  <si>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</si>
  <si>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</si>
  <si>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</si>
  <si>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</si>
  <si>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</si>
  <si>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</si>
  <si>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</si>
  <si>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</si>
  <si>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</si>
  <si>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</si>
  <si>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</si>
  <si>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</si>
  <si>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</si>
  <si>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</si>
  <si>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</si>
  <si>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</si>
  <si>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</si>
  <si>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</si>
  <si>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</si>
  <si>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</si>
  <si>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</si>
  <si>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</si>
  <si>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</si>
  <si>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</si>
  <si>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</si>
  <si>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</si>
  <si>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</si>
  <si>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</si>
  <si>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</si>
  <si>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</si>
  <si>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</si>
  <si>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</si>
  <si>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</si>
  <si>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</si>
  <si>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</si>
  <si>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</si>
  <si>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</si>
  <si>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</si>
  <si>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</si>
  <si>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</si>
  <si>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</si>
  <si>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</si>
  <si>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</si>
  <si>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</si>
  <si>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</si>
  <si>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</si>
  <si>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</si>
  <si>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</si>
  <si>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</si>
  <si>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</si>
  <si>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</si>
  <si>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</si>
  <si>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</si>
  <si>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</si>
  <si>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</si>
  <si>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</si>
  <si>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</si>
  <si>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</si>
  <si>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</si>
  <si>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</si>
  <si>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</si>
  <si>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</si>
  <si>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</si>
  <si>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</si>
  <si>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</si>
  <si>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</si>
  <si>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</si>
  <si>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</si>
  <si>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</si>
  <si>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</si>
  <si>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</si>
  <si>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</si>
  <si>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</si>
  <si>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</si>
  <si>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</si>
  <si>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</si>
  <si>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</si>
  <si>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</si>
  <si>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</si>
  <si>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</si>
  <si>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</si>
  <si>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</si>
  <si>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</si>
  <si>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</si>
  <si>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</si>
  <si>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</si>
  <si>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</si>
  <si>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</si>
  <si>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</si>
  <si>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</si>
  <si>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</si>
  <si>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</si>
  <si>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</si>
  <si>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</si>
  <si>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</si>
  <si>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</si>
  <si>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</si>
  <si>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</si>
  <si>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</si>
  <si>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</si>
  <si>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</si>
  <si>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</si>
  <si>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</si>
  <si>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</si>
  <si>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</si>
  <si>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</si>
  <si>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</si>
  <si>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</si>
  <si>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</si>
  <si>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</si>
  <si>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</si>
  <si>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</si>
  <si>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</si>
  <si>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</si>
  <si>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</si>
  <si>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</si>
  <si>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</si>
  <si>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</si>
  <si>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</si>
  <si>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</si>
  <si>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</si>
  <si>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</si>
  <si>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</si>
  <si>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</si>
  <si>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</si>
  <si>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</si>
  <si>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</si>
  <si>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</si>
  <si>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</si>
  <si>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</si>
  <si>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</si>
  <si>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</si>
  <si>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</si>
  <si>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</si>
  <si>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</si>
  <si>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</si>
  <si>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</si>
  <si>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</si>
  <si>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</si>
  <si>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</si>
  <si>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</si>
  <si>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</si>
  <si>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</si>
  <si>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</si>
  <si>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</si>
  <si>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</si>
  <si>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</si>
  <si>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</si>
  <si>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</si>
  <si>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</si>
  <si>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</si>
  <si>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</si>
  <si>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</si>
  <si>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</si>
  <si>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</si>
  <si>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</si>
  <si>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</si>
  <si>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</si>
  <si>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</si>
  <si>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</si>
  <si>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</si>
  <si>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</si>
  <si>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</si>
  <si>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</si>
  <si>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</si>
  <si>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</si>
  <si>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</si>
  <si>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</si>
  <si>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</si>
  <si>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</si>
  <si>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</si>
  <si>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</si>
  <si>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</si>
  <si>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</si>
  <si>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</si>
  <si>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</si>
  <si>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</si>
  <si>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</si>
  <si>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</si>
  <si>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</si>
  <si>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</si>
  <si>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</si>
  <si>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</si>
  <si>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</si>
  <si>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</si>
  <si>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</si>
  <si>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</si>
  <si>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</si>
  <si>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</si>
  <si>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</si>
  <si>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</si>
  <si>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</si>
  <si>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</si>
  <si>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</si>
  <si>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</si>
  <si>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</si>
  <si>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</si>
  <si>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</si>
  <si>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</si>
  <si>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</si>
  <si>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</si>
  <si>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</si>
  <si>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</si>
  <si>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</si>
  <si>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</si>
  <si>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</si>
  <si>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</si>
  <si>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</si>
  <si>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</si>
  <si>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</si>
  <si>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</si>
  <si>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</si>
  <si>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</si>
  <si>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</si>
  <si>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</si>
  <si>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</si>
  <si>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</si>
  <si>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</si>
  <si>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</si>
  <si>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</si>
  <si>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</si>
  <si>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</si>
  <si>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</si>
  <si>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</si>
  <si>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</si>
  <si>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</si>
  <si>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</si>
  <si>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</si>
  <si>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</si>
  <si>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</si>
  <si>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</si>
  <si>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</si>
  <si>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</si>
  <si>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</si>
  <si>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</si>
  <si>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</si>
  <si>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</si>
  <si>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</si>
  <si>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</si>
  <si>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</si>
  <si>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</si>
  <si>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</si>
  <si>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</si>
  <si>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</si>
  <si>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</si>
  <si>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</si>
  <si>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</si>
  <si>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</si>
  <si>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</si>
  <si>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</si>
  <si>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</si>
  <si>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</si>
  <si>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</si>
  <si>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</si>
  <si>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</si>
  <si>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</si>
  <si>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</si>
  <si>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</si>
  <si>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</si>
  <si>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</si>
  <si>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</si>
  <si>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</si>
  <si>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</si>
  <si>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</si>
  <si>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</si>
  <si>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</si>
  <si>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</si>
  <si>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</si>
  <si>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</si>
  <si>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</si>
  <si>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</si>
  <si>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</si>
  <si>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</si>
  <si>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</si>
  <si>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</si>
  <si>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</si>
  <si>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</si>
  <si>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</si>
  <si>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</si>
  <si>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</si>
  <si>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</si>
  <si>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</si>
  <si>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</si>
  <si>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</si>
  <si>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</si>
  <si>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</si>
  <si>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</si>
  <si>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</si>
  <si>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</si>
  <si>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</si>
  <si>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</si>
  <si>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</si>
  <si>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</si>
  <si>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</si>
  <si>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</si>
  <si>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</si>
  <si>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</si>
  <si>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</si>
  <si>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</si>
  <si>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</si>
  <si>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</si>
  <si>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</si>
  <si>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</si>
  <si>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</si>
  <si>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</si>
  <si>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</si>
  <si>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</si>
  <si>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</si>
  <si>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</si>
  <si>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</si>
  <si>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</si>
  <si>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</si>
  <si>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</si>
  <si>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</si>
  <si>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</si>
  <si>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</si>
  <si>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</si>
  <si>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</si>
  <si>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</si>
  <si>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</si>
  <si>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</si>
  <si>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</si>
  <si>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</si>
  <si>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</si>
  <si>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</si>
  <si>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</si>
  <si>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</si>
  <si>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</si>
  <si>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</si>
  <si>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</si>
  <si>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</si>
  <si>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</si>
  <si>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</si>
  <si>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</si>
  <si>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</si>
  <si>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</si>
  <si>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</si>
  <si>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</si>
  <si>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</si>
  <si>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</si>
  <si>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</si>
  <si>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</si>
  <si>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</si>
  <si>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</si>
  <si>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</si>
  <si>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</si>
  <si>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</si>
  <si>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</si>
  <si>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</si>
  <si>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</si>
  <si>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</si>
  <si>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</si>
  <si>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</si>
  <si>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</si>
  <si>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</si>
  <si>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</si>
  <si>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</si>
  <si>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</si>
  <si>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</si>
  <si>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</si>
  <si>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</si>
  <si>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</si>
  <si>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</si>
  <si>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</si>
  <si>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</si>
  <si>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</si>
  <si>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</si>
  <si>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</si>
  <si>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</si>
  <si>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</si>
  <si>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</si>
  <si>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</si>
  <si>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</si>
  <si>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</si>
  <si>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</si>
  <si>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</si>
  <si>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</si>
  <si>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</si>
  <si>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</si>
  <si>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</si>
  <si>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</si>
  <si>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</si>
  <si>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</si>
  <si>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</si>
  <si>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</si>
  <si>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</si>
  <si>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</si>
  <si>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</si>
  <si>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</si>
  <si>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</si>
  <si>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</si>
  <si>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</si>
  <si>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</si>
  <si>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</si>
  <si>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</si>
  <si>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</si>
  <si>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</si>
  <si>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</si>
  <si>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</si>
  <si>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</si>
  <si>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</si>
  <si>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</si>
  <si>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</si>
  <si>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</si>
  <si>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</si>
  <si>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</si>
  <si>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</si>
  <si>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</si>
  <si>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</si>
  <si>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</si>
  <si>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</si>
  <si>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</si>
  <si>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</si>
  <si>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</si>
  <si>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</si>
  <si>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</si>
  <si>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</si>
  <si>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</si>
  <si>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</si>
  <si>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</si>
  <si>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</si>
  <si>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</si>
  <si>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</si>
  <si>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</si>
  <si>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</si>
  <si>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</si>
  <si>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</si>
  <si>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</si>
  <si>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</si>
  <si>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</si>
  <si>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</si>
  <si>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</si>
  <si>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</si>
  <si>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</si>
  <si>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</si>
  <si>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</si>
  <si>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</si>
  <si>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</si>
  <si>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</si>
  <si>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</si>
  <si>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</si>
  <si>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</si>
  <si>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</si>
  <si>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</si>
  <si>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</si>
  <si>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</si>
  <si>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</si>
  <si>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</si>
  <si>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</si>
  <si>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</si>
  <si>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</si>
  <si>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</si>
  <si>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</si>
  <si>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</si>
  <si>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</si>
  <si>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</si>
  <si>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</si>
  <si>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</si>
  <si>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</si>
  <si>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</si>
  <si>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</si>
  <si>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</si>
  <si>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</si>
  <si>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</si>
  <si>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</si>
  <si>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</si>
  <si>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</si>
  <si>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</si>
  <si>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</si>
  <si>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</si>
  <si>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</si>
  <si>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</si>
  <si>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</si>
  <si>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</si>
  <si>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</si>
  <si>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</si>
  <si>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</si>
  <si>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</si>
  <si>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</si>
  <si>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</si>
  <si>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</si>
  <si>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</si>
  <si>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</si>
  <si>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</si>
  <si>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</si>
  <si>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</si>
  <si>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</si>
  <si>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</si>
  <si>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</si>
  <si>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</si>
  <si>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</si>
  <si>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</si>
  <si>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</si>
  <si>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</si>
  <si>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</si>
  <si>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</si>
  <si>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</si>
  <si>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</si>
  <si>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</si>
  <si>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</si>
  <si>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</si>
  <si>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</si>
  <si>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</si>
  <si>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</si>
  <si>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</si>
  <si>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</si>
  <si>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</si>
  <si>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</si>
  <si>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</si>
  <si>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</si>
  <si>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</si>
  <si>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</si>
  <si>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</si>
  <si>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</si>
  <si>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</si>
  <si>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</si>
  <si>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</si>
  <si>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</si>
  <si>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</si>
  <si>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</si>
  <si>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</si>
  <si>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</si>
  <si>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</si>
  <si>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</si>
  <si>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</si>
  <si>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</si>
  <si>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</si>
  <si>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</si>
  <si>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</si>
  <si>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</si>
  <si>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</si>
  <si>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</si>
  <si>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</si>
  <si>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</si>
  <si>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</si>
  <si>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</si>
  <si>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</si>
  <si>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</si>
  <si>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</si>
  <si>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</si>
  <si>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</si>
  <si>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</si>
  <si>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</si>
  <si>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</si>
  <si>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</si>
  <si>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</si>
  <si>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</si>
  <si>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</si>
  <si>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</si>
  <si>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</si>
  <si>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</si>
  <si>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</si>
  <si>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</si>
  <si>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</si>
  <si>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</si>
  <si>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</si>
  <si>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</si>
  <si>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</si>
  <si>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</si>
  <si>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</si>
  <si>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</si>
  <si>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</si>
  <si>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</si>
  <si>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</si>
  <si>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</si>
  <si>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</si>
  <si>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</si>
  <si>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</si>
  <si>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</si>
  <si>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</si>
  <si>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</si>
  <si>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</si>
  <si>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</si>
  <si>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</si>
  <si>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</si>
  <si>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</si>
  <si>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</si>
  <si>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</si>
  <si>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</si>
  <si>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</si>
  <si>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</si>
  <si>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</si>
  <si>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</si>
  <si>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</si>
  <si>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</si>
  <si>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</si>
  <si>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</si>
  <si>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</si>
  <si>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</si>
  <si>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</si>
  <si>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</si>
  <si>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</si>
  <si>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</si>
  <si>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</si>
  <si>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</si>
  <si>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</si>
  <si>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</si>
  <si>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</si>
  <si>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</si>
  <si>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</si>
  <si>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</si>
  <si>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</si>
  <si>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</si>
  <si>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</si>
  <si>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</si>
  <si>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</si>
  <si>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</si>
  <si>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</si>
  <si>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</si>
  <si>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</si>
  <si>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</si>
  <si>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</si>
  <si>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</si>
  <si>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</si>
  <si>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</si>
  <si>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</si>
  <si>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</si>
  <si>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</si>
  <si>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</si>
  <si>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</si>
  <si>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</si>
  <si>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</si>
  <si>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</si>
  <si>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</si>
  <si>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</si>
  <si>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</si>
  <si>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</si>
  <si>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</si>
  <si>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</si>
  <si>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</si>
  <si>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</si>
  <si>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</si>
  <si>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</si>
  <si>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</si>
  <si>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</si>
  <si>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</si>
  <si>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</si>
  <si>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</si>
  <si>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</si>
  <si>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</si>
  <si>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</si>
  <si>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</si>
  <si>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</si>
  <si>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</si>
  <si>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</si>
  <si>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</si>
  <si>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</si>
  <si>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</si>
  <si>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</si>
  <si>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</si>
  <si>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</si>
  <si>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</si>
  <si>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</si>
  <si>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</si>
  <si>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</si>
  <si>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</si>
  <si>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</si>
  <si>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</si>
  <si>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</si>
  <si>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</si>
  <si>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</si>
  <si>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</si>
  <si>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</si>
  <si>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</si>
  <si>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</si>
  <si>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</si>
  <si>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</si>
  <si>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</si>
  <si>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</si>
  <si>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</si>
  <si>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</si>
  <si>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</si>
  <si>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</si>
  <si>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</si>
  <si>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</si>
  <si>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</si>
  <si>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</si>
  <si>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</si>
  <si>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</si>
  <si>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</si>
  <si>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</si>
  <si>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</si>
  <si>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</si>
  <si>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</si>
  <si>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</si>
  <si>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</si>
  <si>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</si>
  <si>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</si>
  <si>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</si>
  <si>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</si>
  <si>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</si>
  <si>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</si>
  <si>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</si>
  <si>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</si>
  <si>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</si>
  <si>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</si>
  <si>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</si>
  <si>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</si>
  <si>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</si>
  <si>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</si>
  <si>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</si>
  <si>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</si>
  <si>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</si>
  <si>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</si>
  <si>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</si>
  <si>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</si>
  <si>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</si>
  <si>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</si>
  <si>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</si>
  <si>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</si>
  <si>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</si>
  <si>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</si>
  <si>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</si>
  <si>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</si>
  <si>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</si>
  <si>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</si>
  <si>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</si>
  <si>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</si>
  <si>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</si>
  <si>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</si>
  <si>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</si>
  <si>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</si>
  <si>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</si>
  <si>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</si>
  <si>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</si>
  <si>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</si>
  <si>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</si>
  <si>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</si>
  <si>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</si>
  <si>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</si>
  <si>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</si>
  <si>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</si>
  <si>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</si>
  <si>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</si>
  <si>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</si>
  <si>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</si>
  <si>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</si>
  <si>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</si>
  <si>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</si>
  <si>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</si>
  <si>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</si>
  <si>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</si>
  <si>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</si>
  <si>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</si>
  <si>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</si>
  <si>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</si>
  <si>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</si>
  <si>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</si>
  <si>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</si>
  <si>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</si>
  <si>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</si>
  <si>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</si>
  <si>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</si>
  <si>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</si>
  <si>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</si>
  <si>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</si>
  <si>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</si>
  <si>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</si>
  <si>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</si>
  <si>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</si>
  <si>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</si>
  <si>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</si>
  <si>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</si>
  <si>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</si>
  <si>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</si>
  <si>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</si>
  <si>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</si>
  <si>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</si>
  <si>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</si>
  <si>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</si>
  <si>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</si>
  <si>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</si>
  <si>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</si>
  <si>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</si>
  <si>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</si>
  <si>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</si>
  <si>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</si>
  <si>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</si>
  <si>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</si>
  <si>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</si>
  <si>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</si>
  <si>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</si>
  <si>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</si>
  <si>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</si>
  <si>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</si>
  <si>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</si>
  <si>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</si>
  <si>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</si>
  <si>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</si>
  <si>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</si>
  <si>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</si>
  <si>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</si>
  <si>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</si>
  <si>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</si>
  <si>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</si>
  <si>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</si>
  <si>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</si>
  <si>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</si>
  <si>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</si>
  <si>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</si>
  <si>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</si>
  <si>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</si>
  <si>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</si>
  <si>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</si>
  <si>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</si>
  <si>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</si>
  <si>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</si>
  <si>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</si>
  <si>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</si>
  <si>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</si>
  <si>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</si>
  <si>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</si>
  <si>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</si>
  <si>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</si>
  <si>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</si>
  <si>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</si>
  <si>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</si>
  <si>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</si>
  <si>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</si>
  <si>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</si>
  <si>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</si>
  <si>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</si>
  <si>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</si>
  <si>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</si>
  <si>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</si>
  <si>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</si>
  <si>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</si>
  <si>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</si>
  <si>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</si>
  <si>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</si>
  <si>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</si>
  <si>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</si>
  <si>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</si>
  <si>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</si>
  <si>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</si>
  <si>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</si>
  <si>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</si>
  <si>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</si>
  <si>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</si>
  <si>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</si>
  <si>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</si>
  <si>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</si>
  <si>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</si>
  <si>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</si>
  <si>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</si>
  <si>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</si>
  <si>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</si>
  <si>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</si>
  <si>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</si>
  <si>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</si>
  <si>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</si>
  <si>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</si>
  <si>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</si>
  <si>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</si>
  <si>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</si>
  <si>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</si>
  <si>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</si>
  <si>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</si>
  <si>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</si>
  <si>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</si>
  <si>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</si>
  <si>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</si>
  <si>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</si>
  <si>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</si>
  <si>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</si>
  <si>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</si>
  <si>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</si>
  <si>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</si>
  <si>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</si>
  <si>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</si>
  <si>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</si>
  <si>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</si>
  <si>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</si>
  <si>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</si>
  <si>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</si>
  <si>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</si>
  <si>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</si>
  <si>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</si>
  <si>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</si>
  <si>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</si>
  <si>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</si>
  <si>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</si>
  <si>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</si>
  <si>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</si>
  <si>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</si>
  <si>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</si>
  <si>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</si>
  <si>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</si>
  <si>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</si>
  <si>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</si>
  <si>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</si>
  <si>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</si>
  <si>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</si>
  <si>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</si>
  <si>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</si>
  <si>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</si>
  <si>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</si>
  <si>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</si>
  <si>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</si>
  <si>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</si>
  <si>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</si>
  <si>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</si>
  <si>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</si>
  <si>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</si>
  <si>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</si>
  <si>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</si>
  <si>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</si>
  <si>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</si>
  <si>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</si>
  <si>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</si>
  <si>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</si>
  <si>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</si>
  <si>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</si>
  <si>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</si>
  <si>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</si>
  <si>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</si>
  <si>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</si>
  <si>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</si>
  <si>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</si>
  <si>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</si>
  <si>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</si>
  <si>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</si>
  <si>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</si>
  <si>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</si>
  <si>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</si>
  <si>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</si>
  <si>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</si>
  <si>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</si>
  <si>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</si>
  <si>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</si>
  <si>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</si>
  <si>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</si>
  <si>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</si>
  <si>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</si>
  <si>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</si>
  <si>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</si>
  <si>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</si>
  <si>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</si>
  <si>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</si>
  <si>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</si>
  <si>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</si>
  <si>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</si>
  <si>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</si>
  <si>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</si>
  <si>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</si>
  <si>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</si>
  <si>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</si>
  <si>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</si>
  <si>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</si>
  <si>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</si>
  <si>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</si>
  <si>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</si>
  <si>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</si>
  <si>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</si>
  <si>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</si>
  <si>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</si>
  <si>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</si>
  <si>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</si>
  <si>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</si>
  <si>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</si>
  <si>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</si>
  <si>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</si>
  <si>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</si>
  <si>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</si>
  <si>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</si>
  <si>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</si>
  <si>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</si>
  <si>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</si>
  <si>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</si>
  <si>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</si>
  <si>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</si>
  <si>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</si>
  <si>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</si>
  <si>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</si>
  <si>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</si>
  <si>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</si>
  <si>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</si>
  <si>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</si>
  <si>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</si>
  <si>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</si>
  <si>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</si>
  <si>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</si>
  <si>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</si>
  <si>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</si>
  <si>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</si>
  <si>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</si>
  <si>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</si>
  <si>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</si>
  <si>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</si>
  <si>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</si>
  <si>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</si>
  <si>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</si>
  <si>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</si>
  <si>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</si>
  <si>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</si>
  <si>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</si>
  <si>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</si>
  <si>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</si>
  <si>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</si>
  <si>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</si>
  <si>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</si>
  <si>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</si>
  <si>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</si>
  <si>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</si>
  <si>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</si>
  <si>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</si>
  <si>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</si>
  <si>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</si>
  <si>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</si>
  <si>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</si>
  <si>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</si>
  <si>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</si>
  <si>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</si>
  <si>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</si>
  <si>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</si>
  <si>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</si>
  <si>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</si>
  <si>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</si>
  <si>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</si>
  <si>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</si>
  <si>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</si>
  <si>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</si>
  <si>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</si>
  <si>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</si>
  <si>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</si>
  <si>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</si>
  <si>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</si>
  <si>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</si>
  <si>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</si>
  <si>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</si>
  <si>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</si>
  <si>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</si>
  <si>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</si>
  <si>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</si>
  <si>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</si>
  <si>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</si>
  <si>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</si>
  <si>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</si>
  <si>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</si>
  <si>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</si>
  <si>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</si>
  <si>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</si>
  <si>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</si>
  <si>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</si>
  <si>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</si>
  <si>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</si>
  <si>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</si>
  <si>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</si>
  <si>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</si>
  <si>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</si>
  <si>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</si>
  <si>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</si>
  <si>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</si>
  <si>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</si>
  <si>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</si>
  <si>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</si>
  <si>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</si>
  <si>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</si>
  <si>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</si>
  <si>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</si>
  <si>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</si>
  <si>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</si>
  <si>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</si>
  <si>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</si>
  <si>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</si>
  <si>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</si>
  <si>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</si>
  <si>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</si>
  <si>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</si>
  <si>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</si>
  <si>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</si>
  <si>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</si>
  <si>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</si>
  <si>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</si>
  <si>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</si>
  <si>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</si>
  <si>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</si>
  <si>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</si>
  <si>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</si>
  <si>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</si>
  <si>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</si>
  <si>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</si>
  <si>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</si>
  <si>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</si>
  <si>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</si>
  <si>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</si>
  <si>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</si>
  <si>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</si>
  <si>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</si>
  <si>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</si>
  <si>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</si>
  <si>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</si>
  <si>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</si>
  <si>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</si>
  <si>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</si>
  <si>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</si>
  <si>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</si>
  <si>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</si>
  <si>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</si>
  <si>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</si>
  <si>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</si>
  <si>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</si>
  <si>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</si>
  <si>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</si>
  <si>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</si>
  <si>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</si>
  <si>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</si>
  <si>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</si>
  <si>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</si>
  <si>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</si>
  <si>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</si>
  <si>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</si>
  <si>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</si>
  <si>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</si>
  <si>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</si>
  <si>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</si>
  <si>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</si>
  <si>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</si>
  <si>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</si>
  <si>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</si>
  <si>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</si>
  <si>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</si>
  <si>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</si>
  <si>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</si>
  <si>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</si>
  <si>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</si>
  <si>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</si>
  <si>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</si>
  <si>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</si>
  <si>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</si>
  <si>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</si>
  <si>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</si>
  <si>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</si>
  <si>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</si>
  <si>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</si>
  <si>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</si>
  <si>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</si>
  <si>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</si>
  <si>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</si>
  <si>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</si>
  <si>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</si>
  <si>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</si>
  <si>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</si>
  <si>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</si>
  <si>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</si>
  <si>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</si>
  <si>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</si>
  <si>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</si>
  <si>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</si>
  <si>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</si>
  <si>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</si>
  <si>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</si>
  <si>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</si>
  <si>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</si>
  <si>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</si>
  <si>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</si>
  <si>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</si>
  <si>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</si>
  <si>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</si>
  <si>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</si>
  <si>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</si>
  <si>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</si>
  <si>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</si>
  <si>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</si>
  <si>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</si>
  <si>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</si>
  <si>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</si>
  <si>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</si>
  <si>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</si>
  <si>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</si>
  <si>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</si>
  <si>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</si>
  <si>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</si>
  <si>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</si>
  <si>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</si>
  <si>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</si>
  <si>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</si>
  <si>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</si>
  <si>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</si>
  <si>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</si>
  <si>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</si>
  <si>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</si>
  <si>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</si>
  <si>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</si>
  <si>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</si>
  <si>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</si>
  <si>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</si>
  <si>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</si>
  <si>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</si>
  <si>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</si>
  <si>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</si>
  <si>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</si>
  <si>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</si>
  <si>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</si>
  <si>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</si>
  <si>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</si>
  <si>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</si>
  <si>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</si>
  <si>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</si>
  <si>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</si>
  <si>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</si>
  <si>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</si>
  <si>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</si>
  <si>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</si>
  <si>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</si>
  <si>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</si>
  <si>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</si>
  <si>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</si>
  <si>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</si>
  <si>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</si>
  <si>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</si>
  <si>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</si>
  <si>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</si>
  <si>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</si>
  <si>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</si>
  <si>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</si>
  <si>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</si>
  <si>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</si>
  <si>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</si>
  <si>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</si>
  <si>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</si>
  <si>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</si>
  <si>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</si>
  <si>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</si>
  <si>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</si>
  <si>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</si>
  <si>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</si>
  <si>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</si>
  <si>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</si>
  <si>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</si>
  <si>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</si>
  <si>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</si>
  <si>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</si>
  <si>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</si>
  <si>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</si>
  <si>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</si>
  <si>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</si>
  <si>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</si>
  <si>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</si>
  <si>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</si>
  <si>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</si>
  <si>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</si>
  <si>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</si>
  <si>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</si>
  <si>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</si>
  <si>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</si>
  <si>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</si>
  <si>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</si>
  <si>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</si>
  <si>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</si>
  <si>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</si>
  <si>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</si>
  <si>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</si>
  <si>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</si>
  <si>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</si>
  <si>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</si>
  <si>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</si>
  <si>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</si>
  <si>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</si>
  <si>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</si>
  <si>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</si>
  <si>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</si>
  <si>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</si>
  <si>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</si>
  <si>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</si>
  <si>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</si>
  <si>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</si>
  <si>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</si>
  <si>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</si>
  <si>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</si>
  <si>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</si>
  <si>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</si>
  <si>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</si>
  <si>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</si>
  <si>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</si>
  <si>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</si>
  <si>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</si>
  <si>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</si>
  <si>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</si>
  <si>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</si>
  <si>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</si>
  <si>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</si>
  <si>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</si>
  <si>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</si>
  <si>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</si>
  <si>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</si>
  <si>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</si>
  <si>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</si>
  <si>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</si>
  <si>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</si>
  <si>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</si>
  <si>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</si>
  <si>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</si>
  <si>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</si>
  <si>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</si>
  <si>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</si>
  <si>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</si>
  <si>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</si>
  <si>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</si>
  <si>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</si>
  <si>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</si>
  <si>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</si>
  <si>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</si>
  <si>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</si>
  <si>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</si>
  <si>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</si>
  <si>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</si>
  <si>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</si>
  <si>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</si>
  <si>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</si>
  <si>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</si>
  <si>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</si>
  <si>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</si>
  <si>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</si>
  <si>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</si>
  <si>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</si>
  <si>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</si>
  <si>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</si>
  <si>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</si>
  <si>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</si>
  <si>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</si>
  <si>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</si>
  <si>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</si>
  <si>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</si>
  <si>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</si>
  <si>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</si>
  <si>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</si>
  <si>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</si>
  <si>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</si>
  <si>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</si>
  <si>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</si>
  <si>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</si>
  <si>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</si>
  <si>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</si>
  <si>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</si>
  <si>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</si>
  <si>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</si>
  <si>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</si>
  <si>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</si>
  <si>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</si>
  <si>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</si>
  <si>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</si>
  <si>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</si>
  <si>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</si>
  <si>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</si>
  <si>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</si>
  <si>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</si>
  <si>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</si>
  <si>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</si>
  <si>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</si>
  <si>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</si>
  <si>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</si>
  <si>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</si>
  <si>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</si>
  <si>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</si>
  <si>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</si>
  <si>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</si>
  <si>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</si>
  <si>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</si>
  <si>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</si>
  <si>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</si>
  <si>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</si>
  <si>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</si>
  <si>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</si>
  <si>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</si>
  <si>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</si>
  <si>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</si>
  <si>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</si>
  <si>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</si>
  <si>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</si>
  <si>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</si>
  <si>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</si>
  <si>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</si>
  <si>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</si>
  <si>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</si>
  <si>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</si>
  <si>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</si>
  <si>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</si>
  <si>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</si>
  <si>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</si>
  <si>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</si>
  <si>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</si>
  <si>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</si>
  <si>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</si>
  <si>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</si>
  <si>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</si>
  <si>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</si>
  <si>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</si>
  <si>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</si>
  <si>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</si>
  <si>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</si>
  <si>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</si>
  <si>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</si>
  <si>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</si>
  <si>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</si>
  <si>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</si>
  <si>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</si>
  <si>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</si>
  <si>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</si>
  <si>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</si>
  <si>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</si>
  <si>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</si>
  <si>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</si>
  <si>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</si>
  <si>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</si>
  <si>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</si>
  <si>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</si>
  <si>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</si>
  <si>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</si>
  <si>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</si>
  <si>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</si>
  <si>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</si>
  <si>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</si>
  <si>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</si>
  <si>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</si>
  <si>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</si>
  <si>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</si>
  <si>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</si>
  <si>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</si>
  <si>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</si>
  <si>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</si>
  <si>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</si>
  <si>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</si>
  <si>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</si>
  <si>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</si>
  <si>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</si>
  <si>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</si>
  <si>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</si>
  <si>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</si>
  <si>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</si>
  <si>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</si>
  <si>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</si>
  <si>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</si>
  <si>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</si>
  <si>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</si>
  <si>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</si>
  <si>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</si>
  <si>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</si>
  <si>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</si>
  <si>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</si>
  <si>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</si>
  <si>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</si>
  <si>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</si>
  <si>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</si>
  <si>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</si>
  <si>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</si>
  <si>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</si>
  <si>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</si>
  <si>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</si>
  <si>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</si>
  <si>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</si>
  <si>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</si>
  <si>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</si>
  <si>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</si>
  <si>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</si>
  <si>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</si>
  <si>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</si>
  <si>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</si>
  <si>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</si>
  <si>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</si>
  <si>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</si>
  <si>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</si>
  <si>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</si>
  <si>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</si>
  <si>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</si>
  <si>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</si>
  <si>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</si>
  <si>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</si>
  <si>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</si>
  <si>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</si>
  <si>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</si>
  <si>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</si>
  <si>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</si>
  <si>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</si>
  <si>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</si>
  <si>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</si>
  <si>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</si>
  <si>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</si>
  <si>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</si>
  <si>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</si>
  <si>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</si>
  <si>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</si>
  <si>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</si>
  <si>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</si>
  <si>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</si>
  <si>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</si>
  <si>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</si>
  <si>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</si>
  <si>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</si>
  <si>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</si>
  <si>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</si>
  <si>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</si>
  <si>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</si>
  <si>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</si>
  <si>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</si>
  <si>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</si>
  <si>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</si>
  <si>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</si>
  <si>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</si>
  <si>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</si>
  <si>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</si>
  <si>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</si>
  <si>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</si>
  <si>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</si>
  <si>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</si>
  <si>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</si>
  <si>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</si>
  <si>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</si>
  <si>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</si>
  <si>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</si>
  <si>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</si>
  <si>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</si>
  <si>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</si>
  <si>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</si>
  <si>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</si>
  <si>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</si>
  <si>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</si>
  <si>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</si>
  <si>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</si>
  <si>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</si>
  <si>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</si>
  <si>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</si>
  <si>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</si>
  <si>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</si>
  <si>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</si>
  <si>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</si>
  <si>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</si>
  <si>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</si>
  <si>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</si>
  <si>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</si>
  <si>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</si>
  <si>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</si>
  <si>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</si>
  <si>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</si>
  <si>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</si>
  <si>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</si>
  <si>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</si>
  <si>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</si>
  <si>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</si>
  <si>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</si>
  <si>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</si>
  <si>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</si>
  <si>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</si>
  <si>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</si>
  <si>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</si>
  <si>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</si>
  <si>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</si>
  <si>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</si>
  <si>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</si>
  <si>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</si>
  <si>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</si>
  <si>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</si>
  <si>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</si>
  <si>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</si>
  <si>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</si>
  <si>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</si>
  <si>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</si>
  <si>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</si>
  <si>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</si>
  <si>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</si>
  <si>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</si>
  <si>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</si>
  <si>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</si>
  <si>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</si>
  <si>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</si>
  <si>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</si>
  <si>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</si>
  <si>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</si>
  <si>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</si>
  <si>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</si>
  <si>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</si>
  <si>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</si>
  <si>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</si>
  <si>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</si>
  <si>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</si>
  <si>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</si>
  <si>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</si>
  <si>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</si>
  <si>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</si>
  <si>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</si>
  <si>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</si>
  <si>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</si>
  <si>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</si>
  <si>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</si>
  <si>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</si>
  <si>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</si>
  <si>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</si>
  <si>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</si>
  <si>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</si>
  <si>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</si>
  <si>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</si>
  <si>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</si>
  <si>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</si>
  <si>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</si>
  <si>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</si>
  <si>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</si>
  <si>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</si>
  <si>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</si>
  <si>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</si>
  <si>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</si>
  <si>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</si>
  <si>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</si>
  <si>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</si>
  <si>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</si>
  <si>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</si>
  <si>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</si>
  <si>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</si>
  <si>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</si>
  <si>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</si>
  <si>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</si>
  <si>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</si>
  <si>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</si>
  <si>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</si>
  <si>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</si>
  <si>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</si>
  <si>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</si>
  <si>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</si>
  <si>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</si>
  <si>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</si>
  <si>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</si>
  <si>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</si>
  <si>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</si>
  <si>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</si>
  <si>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</si>
  <si>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</si>
  <si>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</si>
  <si>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</si>
  <si>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</si>
  <si>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</si>
  <si>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</si>
  <si>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</si>
  <si>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</si>
  <si>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</si>
  <si>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</si>
  <si>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</si>
  <si>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</si>
  <si>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</si>
  <si>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</si>
  <si>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</si>
  <si>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</si>
  <si>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</si>
  <si>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</si>
  <si>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</si>
  <si>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</si>
  <si>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</si>
  <si>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</si>
  <si>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</si>
  <si>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</si>
  <si>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</si>
  <si>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</si>
  <si>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</si>
  <si>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</si>
  <si>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</si>
  <si>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</si>
  <si>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</si>
  <si>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</si>
  <si>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</si>
  <si>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</si>
  <si>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</si>
  <si>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</si>
  <si>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</si>
  <si>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</si>
  <si>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</si>
  <si>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</si>
  <si>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</si>
  <si>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</si>
  <si>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</si>
  <si>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</si>
  <si>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</si>
  <si>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</si>
  <si>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</si>
  <si>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</si>
  <si>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</si>
  <si>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</si>
  <si>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</si>
  <si>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</si>
  <si>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</si>
  <si>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</si>
  <si>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</si>
  <si>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</si>
  <si>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</si>
  <si>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</si>
  <si>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</si>
  <si>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</si>
  <si>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</si>
  <si>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</si>
  <si>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</si>
  <si>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</si>
  <si>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</si>
  <si>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</si>
  <si>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</si>
  <si>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</si>
  <si>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</si>
  <si>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</si>
  <si>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</si>
  <si>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</si>
  <si>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</si>
  <si>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</si>
  <si>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</si>
  <si>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</si>
  <si>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</si>
  <si>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</si>
  <si>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</si>
  <si>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</si>
  <si>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</si>
  <si>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</si>
  <si>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</si>
  <si>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</si>
  <si>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</si>
  <si>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</si>
  <si>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</si>
  <si>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</si>
  <si>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</si>
  <si>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</si>
  <si>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</si>
  <si>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</si>
  <si>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</si>
  <si>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</si>
  <si>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</si>
  <si>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</si>
  <si>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</si>
  <si>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</si>
  <si>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</si>
  <si>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</si>
  <si>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</si>
  <si>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</si>
  <si>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</si>
  <si>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</si>
  <si>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</si>
  <si>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</si>
  <si>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</si>
  <si>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</si>
  <si>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</si>
  <si>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</si>
  <si>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</si>
  <si>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</si>
  <si>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</si>
  <si>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</si>
  <si>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</si>
  <si>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</si>
  <si>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</si>
  <si>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</si>
  <si>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</si>
  <si>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</si>
  <si>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</si>
  <si>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</si>
  <si>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</si>
  <si>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</si>
  <si>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</si>
  <si>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</si>
  <si>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</si>
  <si>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</si>
  <si>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</si>
  <si>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</si>
  <si>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</si>
  <si>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</si>
  <si>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</si>
  <si>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</si>
  <si>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</si>
  <si>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</si>
  <si>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</si>
  <si>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</si>
  <si>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</si>
  <si>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</si>
  <si>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</si>
  <si>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</si>
  <si>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</si>
  <si>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</si>
  <si>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</si>
  <si>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</si>
  <si>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</si>
  <si>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</si>
  <si>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</si>
  <si>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</si>
  <si>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</si>
  <si>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</si>
  <si>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</si>
  <si>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</si>
  <si>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</si>
  <si>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</si>
  <si>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</si>
  <si>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</si>
  <si>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</si>
  <si>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</si>
  <si>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</si>
  <si>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</si>
  <si>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</si>
  <si>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</si>
  <si>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</si>
  <si>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</si>
  <si>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</si>
  <si>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</si>
  <si>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</si>
  <si>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</si>
  <si>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</si>
  <si>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</si>
  <si>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</si>
  <si>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</si>
  <si>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</si>
  <si>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</si>
  <si>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</si>
  <si>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</si>
  <si>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</si>
  <si>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</si>
  <si>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</si>
  <si>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</si>
  <si>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</si>
  <si>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</si>
  <si>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</si>
  <si>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</si>
  <si>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</si>
  <si>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</si>
  <si>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</si>
  <si>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</si>
  <si>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</si>
  <si>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</si>
  <si>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</si>
  <si>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</si>
  <si>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</si>
  <si>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</si>
  <si>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</si>
  <si>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</si>
  <si>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</si>
  <si>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</si>
  <si>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</si>
  <si>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</si>
  <si>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</si>
  <si>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</si>
  <si>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</si>
  <si>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</si>
  <si>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</si>
  <si>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</si>
  <si>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</si>
  <si>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</si>
  <si>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</si>
  <si>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</si>
  <si>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</si>
  <si>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</si>
  <si>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</si>
  <si>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</si>
  <si>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</si>
  <si>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</si>
  <si>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</si>
  <si>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</si>
  <si>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</si>
  <si>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</si>
  <si>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</si>
  <si>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</si>
  <si>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</si>
  <si>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</si>
  <si>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</si>
  <si>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</si>
  <si>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</si>
  <si>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</si>
  <si>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</si>
  <si>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</si>
  <si>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</si>
  <si>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</si>
  <si>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</si>
  <si>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</si>
  <si>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</si>
  <si>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</si>
  <si>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</si>
  <si>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</si>
  <si>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</si>
  <si>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</si>
  <si>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</si>
  <si>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</si>
  <si>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</si>
  <si>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</si>
  <si>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</si>
  <si>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</si>
  <si>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</si>
  <si>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</si>
  <si>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</si>
  <si>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</si>
  <si>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</si>
  <si>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</si>
  <si>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</si>
  <si>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</si>
  <si>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</si>
  <si>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</si>
  <si>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</si>
  <si>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</si>
  <si>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</si>
  <si>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</si>
  <si>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</si>
  <si>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</si>
  <si>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</si>
  <si>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</si>
  <si>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</si>
  <si>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</si>
  <si>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</si>
  <si>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</si>
  <si>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</si>
  <si>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</si>
  <si>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</si>
  <si>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</si>
  <si>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</si>
  <si>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</si>
  <si>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</si>
  <si>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</si>
  <si>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</si>
  <si>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</si>
  <si>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</si>
  <si>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</si>
  <si>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</si>
  <si>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</si>
  <si>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</si>
  <si>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</si>
  <si>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</si>
  <si>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</si>
  <si>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</si>
  <si>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</si>
  <si>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</si>
  <si>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</si>
  <si>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</si>
  <si>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</si>
  <si>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</si>
  <si>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</si>
  <si>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</si>
  <si>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</si>
  <si>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</si>
  <si>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</si>
  <si>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</si>
  <si>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</si>
  <si>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</si>
  <si>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</si>
  <si>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</si>
  <si>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</si>
  <si>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</si>
  <si>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</si>
  <si>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</si>
  <si>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</si>
  <si>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</si>
  <si>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</si>
  <si>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</si>
  <si>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</si>
  <si>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</si>
  <si>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</si>
  <si>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</si>
  <si>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</si>
  <si>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</si>
  <si>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</si>
  <si>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</si>
  <si>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</si>
  <si>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</si>
  <si>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</si>
  <si>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</si>
  <si>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</si>
  <si>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</si>
  <si>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</si>
  <si>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</si>
  <si>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</si>
  <si>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</si>
  <si>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</si>
  <si>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</si>
  <si>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</si>
  <si>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</si>
  <si>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</si>
  <si>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</si>
  <si>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</si>
  <si>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</si>
  <si>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</si>
  <si>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</si>
  <si>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</si>
  <si>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</si>
  <si>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</si>
  <si>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</si>
  <si>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</si>
  <si>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</si>
  <si>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</si>
  <si>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</si>
  <si>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</si>
  <si>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</si>
  <si>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</si>
  <si>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</si>
  <si>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</si>
  <si>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</si>
  <si>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</si>
  <si>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</si>
  <si>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</si>
  <si>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</si>
  <si>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</si>
  <si>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</si>
  <si>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</si>
  <si>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</si>
  <si>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</si>
  <si>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</si>
  <si>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</si>
  <si>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</si>
  <si>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</si>
  <si>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</si>
  <si>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</si>
  <si>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</si>
  <si>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</si>
  <si>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</si>
  <si>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</si>
  <si>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</si>
  <si>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</si>
  <si>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</si>
  <si>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</si>
  <si>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</si>
  <si>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</si>
  <si>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</si>
  <si>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</si>
  <si>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</si>
  <si>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</si>
  <si>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</si>
  <si>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</si>
  <si>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</si>
  <si>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</si>
  <si>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</si>
  <si>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</si>
  <si>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</si>
  <si>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</si>
  <si>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</si>
  <si>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</si>
  <si>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</si>
  <si>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</si>
  <si>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</si>
  <si>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</si>
  <si>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</si>
  <si>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</si>
  <si>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</si>
  <si>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</si>
  <si>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</si>
  <si>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</si>
  <si>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</si>
  <si>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</si>
  <si>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</si>
  <si>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</si>
  <si>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</si>
  <si>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</si>
  <si>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</si>
  <si>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</si>
  <si>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</si>
  <si>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</si>
  <si>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</si>
  <si>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</si>
  <si>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</si>
  <si>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</si>
  <si>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</si>
  <si>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</si>
  <si>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</si>
  <si>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</si>
  <si>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</si>
  <si>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</si>
  <si>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</si>
  <si>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</si>
  <si>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</si>
  <si>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</si>
  <si>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</si>
  <si>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</si>
  <si>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</si>
  <si>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</si>
  <si>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</si>
  <si>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</si>
  <si>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</si>
  <si>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</si>
  <si>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</si>
  <si>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</si>
  <si>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</si>
  <si>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</si>
  <si>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</si>
  <si>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</si>
  <si>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</si>
  <si>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</si>
  <si>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</si>
  <si>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</si>
  <si>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</si>
  <si>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</si>
  <si>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</si>
  <si>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</si>
  <si>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</si>
  <si>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</si>
  <si>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</si>
  <si>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</si>
  <si>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</si>
  <si>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</si>
  <si>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</si>
  <si>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</si>
  <si>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</si>
  <si>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</si>
  <si>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</si>
  <si>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</si>
  <si>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</si>
  <si>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</si>
  <si>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</si>
  <si>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</si>
  <si>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</si>
  <si>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</si>
  <si>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</si>
  <si>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</si>
  <si>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</si>
  <si>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</si>
  <si>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</si>
  <si>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</si>
  <si>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</si>
  <si>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</si>
  <si>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</si>
  <si>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</si>
  <si>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</si>
  <si>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</si>
  <si>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</si>
  <si>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</si>
  <si>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</si>
  <si>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</si>
  <si>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</si>
  <si>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</si>
  <si>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</si>
  <si>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</si>
  <si>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</si>
  <si>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</si>
  <si>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</si>
  <si>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</si>
  <si>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</si>
  <si>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</si>
  <si>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</si>
  <si>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</si>
  <si>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</si>
  <si>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</si>
  <si>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</si>
  <si>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</si>
  <si>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</si>
  <si>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</si>
  <si>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</si>
  <si>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</si>
  <si>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</si>
  <si>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</si>
  <si>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</si>
  <si>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</si>
  <si>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</si>
  <si>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</si>
  <si>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</si>
  <si>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</si>
  <si>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</si>
  <si>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</si>
  <si>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</si>
  <si>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</si>
  <si>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</si>
  <si>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</si>
  <si>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</si>
  <si>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</si>
  <si>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</si>
  <si>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</si>
  <si>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</si>
  <si>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</si>
  <si>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</si>
  <si>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</si>
  <si>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</si>
  <si>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</si>
  <si>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</si>
  <si>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</si>
  <si>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</si>
  <si>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</si>
  <si>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</si>
  <si>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</si>
  <si>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</si>
  <si>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</si>
  <si>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</si>
  <si>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</si>
  <si>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</si>
  <si>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</si>
  <si>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</si>
  <si>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</si>
  <si>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</si>
  <si>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</si>
  <si>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</si>
  <si>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</si>
  <si>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</si>
  <si>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</si>
  <si>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</si>
  <si>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</si>
  <si>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</si>
  <si>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</si>
  <si>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</si>
  <si>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</si>
  <si>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</si>
  <si>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</si>
  <si>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</si>
  <si>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</si>
  <si>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</si>
  <si>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</si>
  <si>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</si>
  <si>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</si>
  <si>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</si>
  <si>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</si>
  <si>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</si>
  <si>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</si>
  <si>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</si>
  <si>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</si>
  <si>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</si>
  <si>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</si>
  <si>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</si>
  <si>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</si>
  <si>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</si>
  <si>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</si>
  <si>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</si>
  <si>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</si>
  <si>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</si>
  <si>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</si>
  <si>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</si>
  <si>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</si>
  <si>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</si>
  <si>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</si>
  <si>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</si>
  <si>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</si>
  <si>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</si>
  <si>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</si>
  <si>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</si>
  <si>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</si>
  <si>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</si>
  <si>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</si>
  <si>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</si>
  <si>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</si>
  <si>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</si>
  <si>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</si>
  <si>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</si>
  <si>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</si>
  <si>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</si>
  <si>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</si>
  <si>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</si>
  <si>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</si>
  <si>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</si>
  <si>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</si>
  <si>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</si>
  <si>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</si>
  <si>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</si>
  <si>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</si>
  <si>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</si>
  <si>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</si>
  <si>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</si>
  <si>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</si>
  <si>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</si>
  <si>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</si>
  <si>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</si>
  <si>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</si>
  <si>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</si>
  <si>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</si>
  <si>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</si>
  <si>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</si>
  <si>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</si>
  <si>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</si>
  <si>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</si>
  <si>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</si>
  <si>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</si>
  <si>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</si>
  <si>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</si>
  <si>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</si>
  <si>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</si>
  <si>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</si>
  <si>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</si>
  <si>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</si>
  <si>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</si>
  <si>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</si>
  <si>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</si>
  <si>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</si>
  <si>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</si>
  <si>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</si>
  <si>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</si>
  <si>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</si>
  <si>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</si>
  <si>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</si>
  <si>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</si>
  <si>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</si>
  <si>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</si>
  <si>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</si>
  <si>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</si>
  <si>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</si>
  <si>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</si>
  <si>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</si>
  <si>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</si>
  <si>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</si>
  <si>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</si>
  <si>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</si>
  <si>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</si>
  <si>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</si>
  <si>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</si>
  <si>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</si>
  <si>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</si>
  <si>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</si>
  <si>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</si>
  <si>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</si>
  <si>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</si>
  <si>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</si>
  <si>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</si>
  <si>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</si>
  <si>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</si>
  <si>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</si>
  <si>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</si>
  <si>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</si>
  <si>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</si>
  <si>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</si>
  <si>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</si>
  <si>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</si>
  <si>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</si>
  <si>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</si>
  <si>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</si>
  <si>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</si>
  <si>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</si>
  <si>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</si>
  <si>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</si>
  <si>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</si>
  <si>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</si>
  <si>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</si>
  <si>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</si>
  <si>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</si>
  <si>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</si>
  <si>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</si>
  <si>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</si>
  <si>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</si>
  <si>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</si>
  <si>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</si>
  <si>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</si>
  <si>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</si>
  <si>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</si>
  <si>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</si>
  <si>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</si>
  <si>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</si>
  <si>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</si>
  <si>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</si>
  <si>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</si>
  <si>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</si>
  <si>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</si>
  <si>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</si>
  <si>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</si>
  <si>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</si>
  <si>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</si>
  <si>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</si>
  <si>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</si>
  <si>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</si>
  <si>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</si>
  <si>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</si>
  <si>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</si>
  <si>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</si>
  <si>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</si>
  <si>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</si>
  <si>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</si>
  <si>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</si>
  <si>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</si>
  <si>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</si>
  <si>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</si>
  <si>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</si>
  <si>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</si>
  <si>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</si>
  <si>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</si>
  <si>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</si>
  <si>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</si>
  <si>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</si>
  <si>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</si>
  <si>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</si>
  <si>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</si>
  <si>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</si>
  <si>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</si>
  <si>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</si>
  <si>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</si>
  <si>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</si>
  <si>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</si>
  <si>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</si>
  <si>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</si>
  <si>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</si>
  <si>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</si>
  <si>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</si>
  <si>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</si>
  <si>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</si>
  <si>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</si>
  <si>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</si>
  <si>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</si>
  <si>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</si>
  <si>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</si>
  <si>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</si>
  <si>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</si>
  <si>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</si>
  <si>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</si>
  <si>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</si>
  <si>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</si>
  <si>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</si>
  <si>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</si>
  <si>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</si>
  <si>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</si>
  <si>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</si>
  <si>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</si>
  <si>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</si>
  <si>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</si>
  <si>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</si>
  <si>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</si>
  <si>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</si>
  <si>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</si>
  <si>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</si>
  <si>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</si>
  <si>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</si>
  <si>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</si>
  <si>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</si>
  <si>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</si>
  <si>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</si>
  <si>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</si>
  <si>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</si>
  <si>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</si>
  <si>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</si>
  <si>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</si>
  <si>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</si>
  <si>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</si>
  <si>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</si>
  <si>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</si>
  <si>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</si>
  <si>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</si>
  <si>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</si>
  <si>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</si>
  <si>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</si>
  <si>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</si>
  <si>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</si>
  <si>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</si>
  <si>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</si>
  <si>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</si>
  <si>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</si>
  <si>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</si>
  <si>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</si>
  <si>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</si>
  <si>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</si>
  <si>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</si>
  <si>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</si>
  <si>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</si>
  <si>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</si>
  <si>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</si>
  <si>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</si>
  <si>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</si>
  <si>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</si>
  <si>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</si>
  <si>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</si>
  <si>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</si>
  <si>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</si>
  <si>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</si>
  <si>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</si>
  <si>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</si>
  <si>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</si>
  <si>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</si>
  <si>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</si>
  <si>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</si>
  <si>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</si>
  <si>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</si>
  <si>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</si>
  <si>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</si>
  <si>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</si>
  <si>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</si>
  <si>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</si>
  <si>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</si>
  <si>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</si>
  <si>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</si>
  <si>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</si>
  <si>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</si>
  <si>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</si>
  <si>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</si>
  <si>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</si>
  <si>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</si>
  <si>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</si>
  <si>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</si>
  <si>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</si>
  <si>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</si>
  <si>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</si>
  <si>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</si>
  <si>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</si>
  <si>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</si>
  <si>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</si>
  <si>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</si>
  <si>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</si>
  <si>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</si>
  <si>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</si>
  <si>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</si>
  <si>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</si>
  <si>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</si>
  <si>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</si>
  <si>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</si>
  <si>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</si>
  <si>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</si>
  <si>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</si>
  <si>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</si>
  <si>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</si>
  <si>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</si>
  <si>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</si>
  <si>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</si>
  <si>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</si>
  <si>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</si>
  <si>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</si>
  <si>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</si>
  <si>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</si>
  <si>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</si>
  <si>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</si>
  <si>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</si>
  <si>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</si>
  <si>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</si>
  <si>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</si>
  <si>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</si>
  <si>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</si>
  <si>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</si>
  <si>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</si>
  <si>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</si>
  <si>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</si>
  <si>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</si>
  <si>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</si>
  <si>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</si>
  <si>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</si>
  <si>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</si>
  <si>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</si>
  <si>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</si>
  <si>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</si>
  <si>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</si>
  <si>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</si>
  <si>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</si>
  <si>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</si>
  <si>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</si>
  <si>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</si>
  <si>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</si>
  <si>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</si>
  <si>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</si>
  <si>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</si>
  <si>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</si>
  <si>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</si>
  <si>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</si>
  <si>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</si>
  <si>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</si>
  <si>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</si>
  <si>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</si>
  <si>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</si>
  <si>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</si>
  <si>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</si>
  <si>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</si>
  <si>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</si>
  <si>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</si>
  <si>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</si>
  <si>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</si>
  <si>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</si>
  <si>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</si>
  <si>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</si>
  <si>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</si>
  <si>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</si>
  <si>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</si>
  <si>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</si>
  <si>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</si>
  <si>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</si>
  <si>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</si>
  <si>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</si>
  <si>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</si>
  <si>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</si>
  <si>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</si>
  <si>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</si>
  <si>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</si>
  <si>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</si>
  <si>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</si>
  <si>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</si>
  <si>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</si>
  <si>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</si>
  <si>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</si>
  <si>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</si>
  <si>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</si>
  <si>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</si>
  <si>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</si>
  <si>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</si>
  <si>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</si>
  <si>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</si>
  <si>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</si>
  <si>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</si>
  <si>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</si>
  <si>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</si>
  <si>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</si>
  <si>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</si>
  <si>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</si>
  <si>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</si>
  <si>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</si>
  <si>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</si>
  <si>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</si>
  <si>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</si>
  <si>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</si>
  <si>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</si>
  <si>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</si>
  <si>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</si>
  <si>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</si>
  <si>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</si>
  <si>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</si>
  <si>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</si>
  <si>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</si>
  <si>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</si>
  <si>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</si>
  <si>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</si>
  <si>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</si>
  <si>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</si>
  <si>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</si>
  <si>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</si>
  <si>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</si>
  <si>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</si>
  <si>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</si>
  <si>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</si>
  <si>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</si>
  <si>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</si>
  <si>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</si>
  <si>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</si>
  <si>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</si>
  <si>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</si>
  <si>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</si>
  <si>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</si>
  <si>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</si>
  <si>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</si>
  <si>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</si>
  <si>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</si>
  <si>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</si>
  <si>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</si>
  <si>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</si>
  <si>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</si>
  <si>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</si>
  <si>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</si>
  <si>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</si>
  <si>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</si>
  <si>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</si>
  <si>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</si>
  <si>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</si>
  <si>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</si>
  <si>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</si>
  <si>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</si>
  <si>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</si>
  <si>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</si>
  <si>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</si>
  <si>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</si>
  <si>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</si>
  <si>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</si>
  <si>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</si>
  <si>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</si>
  <si>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</si>
  <si>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</si>
  <si>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</si>
  <si>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</si>
  <si>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</si>
  <si>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</si>
  <si>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</si>
  <si>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</si>
  <si>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</si>
  <si>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</si>
  <si>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</si>
  <si>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</si>
  <si>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</si>
  <si>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</si>
  <si>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</si>
  <si>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</si>
  <si>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</si>
  <si>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</si>
  <si>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</si>
  <si>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</si>
  <si>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</si>
  <si>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</si>
  <si>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</si>
  <si>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</si>
  <si>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</si>
  <si>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</si>
  <si>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</si>
  <si>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</si>
  <si>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</si>
  <si>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</si>
  <si>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</si>
  <si>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</si>
  <si>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</si>
  <si>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</si>
  <si>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</si>
  <si>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</si>
  <si>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</si>
  <si>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</si>
  <si>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</si>
  <si>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</si>
  <si>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</si>
  <si>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</si>
  <si>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</si>
  <si>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</si>
  <si>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</si>
  <si>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</si>
  <si>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</si>
  <si>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</si>
  <si>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</si>
  <si>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</si>
  <si>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</si>
  <si>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</si>
  <si>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</si>
  <si>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</si>
  <si>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</si>
  <si>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</si>
  <si>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</si>
  <si>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</si>
  <si>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</si>
  <si>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</si>
  <si>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</si>
  <si>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</si>
  <si>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</si>
  <si>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</si>
  <si>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</si>
  <si>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</si>
  <si>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</si>
  <si>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</si>
  <si>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</si>
  <si>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</si>
  <si>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</si>
  <si>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</si>
  <si>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</si>
  <si>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</si>
  <si>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</si>
  <si>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</si>
  <si>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</si>
  <si>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</si>
  <si>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</si>
  <si>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</si>
  <si>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</si>
  <si>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</si>
  <si>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</si>
  <si>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</si>
  <si>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</si>
  <si>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</si>
  <si>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</si>
  <si>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</si>
  <si>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</si>
  <si>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</si>
  <si>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</si>
  <si>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</si>
  <si>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</si>
  <si>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</si>
  <si>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</si>
  <si>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</si>
  <si>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</si>
  <si>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</si>
  <si>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</si>
  <si>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</si>
  <si>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</si>
  <si>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</si>
  <si>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</si>
  <si>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</si>
  <si>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</si>
  <si>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</si>
  <si>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</si>
  <si>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</si>
  <si>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</si>
  <si>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</si>
  <si>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</si>
  <si>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</si>
  <si>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</si>
  <si>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</si>
  <si>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</si>
  <si>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</si>
  <si>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</si>
  <si>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</si>
  <si>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</si>
  <si>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</si>
  <si>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</si>
  <si>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</si>
  <si>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</si>
  <si>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</si>
  <si>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</si>
  <si>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</si>
  <si>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</si>
  <si>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</si>
  <si>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</si>
  <si>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</si>
  <si>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</si>
  <si>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</si>
  <si>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</si>
  <si>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</si>
  <si>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</si>
  <si>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</si>
  <si>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</si>
  <si>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</si>
  <si>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</si>
  <si>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</si>
  <si>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</si>
  <si>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</si>
  <si>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</si>
  <si>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</si>
  <si>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</si>
  <si>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</si>
  <si>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</si>
  <si>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</si>
  <si>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</si>
  <si>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</si>
  <si>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</si>
  <si>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</si>
  <si>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</si>
  <si>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</si>
  <si>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</si>
  <si>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</si>
  <si>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</si>
  <si>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</si>
  <si>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</si>
  <si>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</si>
  <si>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</si>
  <si>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</si>
  <si>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</si>
  <si>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</si>
  <si>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</si>
  <si>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</si>
  <si>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</si>
  <si>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</si>
  <si>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</si>
  <si>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</si>
  <si>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</si>
  <si>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</si>
  <si>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</si>
  <si>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</si>
  <si>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</si>
  <si>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</si>
  <si>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</si>
  <si>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</si>
  <si>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</si>
  <si>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</si>
  <si>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</si>
  <si>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</si>
  <si>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</si>
  <si>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</si>
  <si>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</si>
  <si>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</si>
  <si>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</si>
  <si>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</si>
  <si>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</si>
  <si>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</si>
  <si>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</si>
  <si>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</si>
  <si>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</si>
  <si>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</si>
  <si>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</si>
  <si>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</si>
  <si>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</si>
  <si>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</si>
  <si>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</si>
  <si>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</si>
  <si>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</si>
  <si>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</si>
  <si>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</si>
  <si>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</si>
  <si>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</si>
  <si>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</si>
  <si>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</si>
  <si>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</si>
  <si>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</si>
  <si>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</si>
  <si>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</si>
  <si>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</si>
  <si>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</si>
  <si>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</si>
  <si>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</si>
  <si>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</si>
  <si>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</si>
  <si>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</si>
  <si>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</si>
  <si>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</si>
  <si>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</si>
  <si>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</si>
  <si>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</si>
  <si>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</si>
  <si>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</si>
  <si>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</si>
  <si>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</si>
  <si>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</si>
  <si>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</si>
  <si>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</si>
  <si>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</si>
  <si>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</si>
  <si>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</si>
  <si>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</si>
  <si>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</si>
  <si>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</si>
  <si>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</si>
  <si>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</si>
  <si>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</si>
  <si>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</si>
  <si>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</si>
  <si>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</si>
  <si>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</si>
  <si>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</si>
  <si>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</si>
  <si>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</si>
  <si>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</si>
  <si>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</si>
  <si>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</si>
  <si>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</si>
  <si>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</si>
  <si>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</si>
  <si>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</si>
  <si>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</si>
  <si>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</si>
  <si>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</si>
  <si>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</si>
  <si>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</si>
  <si>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</si>
  <si>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</si>
  <si>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</si>
  <si>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</si>
  <si>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</si>
  <si>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</si>
  <si>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</si>
  <si>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</si>
  <si>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</si>
  <si>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</si>
  <si>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</si>
  <si>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</si>
  <si>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</si>
  <si>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</si>
  <si>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</si>
  <si>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</si>
  <si>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</si>
  <si>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</si>
  <si>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</si>
  <si>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</si>
  <si>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</si>
  <si>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</si>
  <si>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</si>
  <si>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</si>
  <si>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</si>
  <si>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</si>
  <si>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</si>
  <si>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</si>
  <si>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</si>
  <si>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</si>
  <si>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</si>
  <si>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</si>
  <si>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</si>
  <si>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</si>
  <si>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</si>
  <si>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</si>
  <si>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</si>
  <si>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</si>
  <si>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</si>
  <si>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</si>
  <si>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</si>
  <si>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</si>
  <si>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</si>
  <si>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</si>
  <si>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</si>
  <si>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</si>
  <si>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</si>
  <si>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</si>
  <si>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</si>
  <si>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</si>
  <si>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</si>
  <si>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</si>
  <si>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</si>
  <si>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</si>
  <si>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</si>
  <si>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</si>
  <si>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</si>
  <si>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</si>
  <si>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</si>
  <si>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</si>
  <si>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</si>
  <si>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</si>
  <si>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</si>
  <si>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</si>
  <si>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</si>
  <si>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</si>
  <si>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</si>
  <si>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</si>
  <si>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</si>
  <si>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</si>
  <si>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</si>
  <si>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</si>
  <si>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</si>
  <si>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</si>
  <si>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</si>
  <si>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</si>
  <si>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</si>
  <si>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</si>
  <si>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</si>
  <si>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</si>
  <si>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</si>
  <si>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</si>
  <si>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</si>
  <si>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</si>
  <si>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</si>
  <si>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</si>
  <si>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</si>
  <si>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</si>
  <si>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</si>
  <si>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</si>
  <si>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</si>
  <si>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</si>
  <si>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</si>
  <si>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</si>
  <si>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</si>
  <si>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</si>
  <si>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</si>
  <si>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</si>
  <si>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</si>
  <si>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</si>
  <si>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</si>
  <si>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</si>
  <si>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</si>
  <si>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</si>
  <si>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</si>
  <si>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</si>
  <si>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</si>
  <si>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</si>
  <si>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</si>
  <si>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</si>
  <si>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</si>
  <si>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</si>
  <si>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</si>
  <si>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</si>
  <si>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</si>
  <si>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</si>
  <si>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</si>
  <si>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</si>
  <si>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</si>
  <si>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</si>
  <si>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</si>
  <si>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</si>
  <si>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</si>
  <si>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</si>
  <si>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</si>
  <si>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</si>
  <si>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</si>
  <si>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</si>
  <si>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</si>
  <si>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</si>
  <si>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</si>
  <si>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</si>
  <si>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</si>
  <si>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</si>
  <si>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</si>
  <si>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</si>
  <si>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</si>
  <si>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</si>
  <si>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</si>
  <si>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</si>
  <si>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</si>
  <si>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</si>
  <si>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</si>
  <si>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</si>
  <si>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</si>
  <si>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</si>
  <si>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</si>
  <si>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</si>
  <si>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</si>
  <si>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</si>
  <si>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</si>
  <si>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</si>
  <si>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</si>
  <si>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</si>
  <si>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</si>
  <si>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</si>
  <si>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</si>
  <si>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</si>
  <si>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</si>
  <si>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</si>
  <si>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</si>
  <si>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</si>
  <si>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</si>
  <si>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</si>
  <si>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</si>
  <si>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</si>
  <si>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</si>
  <si>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</si>
  <si>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</si>
  <si>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</si>
  <si>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</si>
  <si>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</si>
  <si>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</si>
  <si>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</si>
  <si>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</si>
  <si>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</si>
  <si>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</si>
  <si>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</si>
  <si>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</si>
  <si>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</si>
  <si>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</si>
  <si>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</si>
  <si>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</si>
  <si>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</si>
  <si>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</si>
  <si>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</si>
  <si>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</si>
  <si>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</si>
  <si>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</si>
  <si>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</si>
  <si>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</si>
  <si>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</si>
  <si>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</si>
  <si>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</si>
  <si>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</si>
  <si>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</si>
  <si>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</si>
  <si>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</si>
  <si>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</si>
  <si>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</si>
  <si>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</si>
  <si>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</si>
  <si>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</si>
  <si>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</si>
  <si>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</si>
  <si>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</si>
  <si>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</si>
  <si>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</si>
  <si>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</si>
  <si>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</si>
  <si>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</si>
  <si>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</si>
  <si>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</si>
  <si>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</si>
  <si>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</si>
  <si>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</si>
  <si>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</si>
  <si>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</si>
  <si>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</si>
  <si>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</si>
  <si>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</si>
  <si>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</si>
  <si>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</si>
  <si>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</si>
  <si>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</si>
  <si>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</si>
  <si>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</si>
  <si>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</si>
  <si>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</si>
  <si>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</si>
  <si>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</si>
  <si>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</si>
  <si>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</si>
  <si>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</si>
  <si>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</si>
  <si>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</si>
  <si>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</si>
  <si>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</si>
  <si>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</si>
  <si>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</si>
  <si>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</si>
  <si>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</si>
  <si>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</si>
  <si>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</si>
  <si>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</si>
  <si>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</si>
  <si>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</si>
  <si>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</si>
  <si>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</si>
  <si>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</si>
  <si>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</si>
  <si>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</si>
  <si>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</si>
  <si>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</si>
  <si>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</si>
  <si>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</si>
  <si>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</si>
  <si>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</si>
  <si>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</si>
  <si>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</si>
  <si>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</si>
  <si>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</si>
  <si>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</si>
  <si>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</si>
  <si>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</si>
  <si>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</si>
  <si>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</si>
  <si>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</si>
  <si>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</si>
  <si>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</si>
  <si>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</si>
  <si>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</si>
  <si>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</si>
  <si>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</si>
  <si>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</si>
  <si>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</si>
  <si>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</si>
  <si>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</si>
  <si>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</si>
  <si>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</si>
  <si>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</si>
  <si>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</si>
  <si>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</si>
  <si>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</si>
  <si>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</si>
  <si>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</si>
  <si>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</si>
  <si>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</si>
  <si>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</si>
  <si>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</si>
  <si>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</si>
  <si>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</si>
  <si>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</si>
  <si>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</si>
  <si>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</si>
  <si>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</si>
  <si>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</si>
  <si>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</si>
  <si>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</si>
  <si>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</si>
  <si>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</si>
  <si>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</si>
  <si>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</si>
  <si>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</si>
  <si>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</si>
  <si>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</si>
  <si>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</si>
  <si>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</si>
  <si>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</si>
  <si>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</si>
  <si>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</si>
  <si>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</si>
  <si>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</si>
  <si>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</si>
  <si>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</si>
  <si>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</si>
  <si>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</si>
  <si>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</si>
  <si>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</si>
  <si>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</si>
  <si>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</si>
  <si>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</si>
  <si>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</si>
  <si>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</si>
  <si>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</si>
  <si>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</si>
  <si>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</si>
  <si>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</si>
  <si>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</si>
  <si>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</si>
  <si>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</si>
  <si>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</si>
  <si>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</si>
  <si>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</si>
  <si>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</si>
  <si>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</si>
  <si>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</si>
  <si>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</si>
  <si>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</si>
  <si>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</si>
  <si>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</si>
  <si>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</si>
  <si>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</si>
  <si>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</si>
  <si>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</si>
  <si>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</si>
  <si>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</si>
  <si>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</si>
  <si>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</si>
  <si>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</si>
  <si>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</si>
  <si>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</si>
  <si>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</si>
  <si>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</si>
  <si>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</si>
  <si>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</si>
  <si>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</si>
  <si>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</si>
  <si>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</si>
  <si>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</si>
  <si>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</si>
  <si>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</si>
  <si>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</si>
  <si>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</si>
  <si>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</si>
  <si>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</si>
  <si>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</si>
  <si>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</si>
  <si>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</si>
  <si>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</si>
  <si>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</si>
  <si>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</si>
  <si>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</si>
  <si>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</si>
  <si>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</si>
  <si>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</si>
  <si>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</si>
  <si>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</si>
  <si>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</si>
  <si>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</si>
  <si>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</si>
  <si>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</si>
  <si>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</si>
  <si>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</si>
  <si>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</si>
  <si>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</si>
  <si>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</si>
  <si>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</si>
  <si>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</si>
  <si>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</si>
  <si>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</si>
  <si>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</si>
  <si>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</si>
  <si>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</si>
  <si>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</si>
  <si>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</si>
  <si>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</si>
  <si>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</si>
  <si>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</si>
  <si>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</si>
  <si>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</si>
  <si>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</si>
  <si>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</si>
  <si>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</si>
  <si>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</si>
  <si>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</si>
  <si>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</si>
  <si>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</si>
  <si>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</si>
  <si>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</si>
  <si>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</si>
  <si>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</si>
  <si>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</si>
  <si>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</si>
  <si>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</si>
  <si>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</si>
  <si>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</si>
  <si>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</si>
  <si>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</si>
  <si>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</si>
  <si>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</si>
  <si>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</si>
  <si>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</si>
  <si>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</si>
  <si>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</si>
  <si>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</si>
  <si>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</si>
  <si>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</si>
  <si>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</si>
  <si>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</si>
  <si>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</si>
  <si>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</si>
  <si>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</si>
  <si>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</si>
  <si>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</si>
  <si>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</si>
  <si>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</si>
  <si>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</si>
  <si>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</si>
  <si>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</si>
  <si>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</si>
  <si>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</si>
  <si>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</si>
  <si>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</si>
  <si>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</si>
  <si>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</si>
  <si>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</si>
  <si>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</si>
  <si>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</si>
  <si>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</si>
  <si>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</si>
  <si>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</si>
  <si>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</si>
  <si>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</si>
  <si>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</si>
  <si>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</si>
  <si>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</si>
  <si>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</si>
  <si>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</si>
  <si>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</si>
  <si>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</si>
  <si>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</si>
  <si>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</si>
  <si>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</si>
  <si>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</si>
  <si>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</si>
  <si>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</si>
  <si>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</si>
  <si>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</si>
  <si>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</si>
  <si>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</si>
  <si>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</si>
  <si>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</si>
  <si>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</si>
  <si>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</si>
  <si>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</si>
  <si>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</si>
  <si>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</si>
  <si>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</si>
  <si>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</si>
  <si>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</si>
  <si>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</si>
  <si>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</si>
  <si>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</si>
  <si>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</si>
  <si>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</si>
  <si>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</si>
  <si>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</si>
  <si>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</si>
  <si>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</si>
  <si>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</si>
  <si>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</si>
  <si>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</si>
  <si>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</si>
  <si>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</si>
  <si>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</si>
  <si>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</si>
  <si>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</si>
  <si>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</si>
  <si>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</si>
  <si>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</si>
  <si>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</si>
  <si>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</si>
  <si>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</si>
  <si>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</si>
  <si>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</si>
  <si>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</si>
  <si>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</si>
  <si>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</si>
  <si>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</si>
  <si>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</si>
  <si>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</si>
  <si>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</si>
  <si>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</si>
  <si>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</si>
  <si>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</si>
  <si>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</si>
  <si>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</si>
  <si>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</si>
  <si>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</si>
  <si>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</si>
  <si>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</si>
  <si>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</si>
  <si>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</si>
  <si>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</si>
  <si>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</si>
  <si>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</si>
  <si>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</si>
  <si>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</si>
  <si>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</si>
  <si>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</si>
  <si>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</si>
  <si>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</si>
  <si>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</si>
  <si>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</si>
  <si>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</si>
  <si>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</si>
  <si>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</si>
  <si>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</si>
  <si>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</si>
  <si>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</si>
  <si>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</si>
  <si>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</si>
  <si>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</si>
  <si>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</si>
  <si>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</si>
  <si>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</si>
  <si>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</si>
  <si>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</si>
  <si>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</si>
  <si>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</si>
  <si>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</si>
  <si>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</si>
  <si>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</si>
  <si>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</si>
  <si>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</si>
  <si>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</si>
  <si>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</si>
  <si>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</si>
  <si>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</si>
  <si>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</si>
  <si>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</si>
  <si>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</si>
  <si>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</si>
  <si>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</si>
  <si>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</si>
  <si>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</si>
  <si>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</si>
  <si>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</si>
  <si>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</si>
  <si>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</si>
  <si>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</si>
  <si>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</si>
  <si>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</si>
  <si>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</si>
  <si>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</si>
  <si>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</si>
  <si>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</si>
  <si>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</si>
  <si>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</si>
  <si>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</si>
  <si>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</si>
  <si>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</si>
  <si>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</si>
  <si>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</si>
  <si>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</si>
  <si>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</si>
  <si>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</si>
  <si>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</si>
  <si>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</si>
  <si>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</si>
  <si>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</si>
  <si>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</si>
  <si>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</si>
  <si>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</si>
  <si>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</si>
  <si>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</si>
  <si>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</si>
  <si>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</si>
  <si>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</si>
  <si>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</si>
  <si>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</si>
  <si>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</si>
  <si>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</si>
  <si>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</si>
  <si>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</si>
  <si>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</si>
  <si>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</si>
  <si>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</si>
  <si>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</si>
  <si>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</si>
  <si>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</si>
  <si>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</si>
  <si>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</si>
  <si>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</si>
  <si>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</si>
  <si>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</si>
  <si>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</si>
  <si>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</si>
  <si>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</si>
  <si>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</si>
  <si>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</si>
  <si>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</si>
  <si>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</si>
  <si>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</si>
  <si>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</si>
  <si>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</si>
  <si>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</si>
  <si>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</si>
  <si>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</si>
  <si>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</si>
  <si>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</si>
  <si>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</si>
  <si>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</si>
  <si>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</si>
  <si>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</si>
  <si>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</si>
  <si>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</si>
  <si>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</si>
  <si>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</si>
  <si>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</si>
  <si>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</si>
  <si>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</si>
  <si>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</si>
  <si>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</si>
  <si>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</si>
  <si>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</si>
  <si>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</si>
  <si>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</si>
  <si>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</si>
  <si>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</si>
  <si>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</si>
  <si>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</si>
  <si>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</si>
  <si>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</si>
  <si>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</si>
  <si>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</si>
  <si>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</si>
  <si>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</si>
  <si>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</si>
  <si>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</si>
  <si>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</si>
  <si>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</si>
  <si>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</si>
  <si>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</si>
  <si>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</si>
  <si>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</si>
  <si>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</si>
  <si>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</si>
  <si>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</si>
  <si>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</si>
  <si>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</si>
  <si>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</si>
  <si>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</si>
  <si>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</si>
  <si>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</si>
  <si>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</si>
  <si>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</si>
  <si>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</si>
  <si>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</si>
  <si>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</si>
  <si>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</si>
  <si>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</si>
  <si>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</si>
  <si>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</si>
  <si>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</si>
  <si>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</si>
  <si>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</si>
  <si>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</si>
  <si>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</si>
  <si>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</si>
  <si>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</si>
  <si>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</si>
  <si>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</si>
  <si>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</si>
  <si>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</si>
  <si>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</si>
  <si>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</si>
  <si>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</si>
  <si>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</si>
  <si>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</si>
  <si>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</si>
  <si>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</si>
  <si>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</si>
  <si>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</si>
  <si>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</si>
  <si>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</si>
  <si>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</si>
  <si>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</si>
  <si>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</si>
  <si>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</si>
  <si>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</si>
  <si>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</si>
  <si>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</si>
  <si>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</si>
  <si>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</si>
  <si>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</si>
  <si>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</si>
  <si>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</si>
  <si>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</si>
  <si>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</si>
  <si>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</si>
  <si>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</si>
  <si>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</si>
  <si>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</si>
  <si>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</si>
  <si>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</si>
  <si>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</si>
  <si>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</si>
  <si>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</si>
  <si>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</si>
  <si>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</si>
  <si>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</si>
  <si>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</si>
  <si>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</si>
  <si>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</si>
  <si>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</si>
  <si>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</si>
  <si>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</si>
  <si>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</si>
  <si>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</si>
  <si>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</si>
  <si>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</si>
  <si>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</si>
  <si>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</si>
  <si>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</si>
  <si>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</si>
  <si>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</si>
  <si>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</si>
  <si>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</si>
  <si>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</si>
  <si>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</si>
  <si>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</si>
  <si>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</si>
  <si>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</si>
  <si>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</si>
  <si>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</si>
  <si>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</si>
  <si>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</si>
  <si>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</si>
  <si>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</si>
  <si>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</si>
  <si>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</si>
  <si>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</si>
  <si>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</si>
  <si>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</si>
  <si>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</si>
  <si>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</si>
  <si>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</si>
  <si>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</si>
  <si>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</si>
  <si>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</si>
  <si>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</si>
  <si>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</si>
  <si>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</si>
  <si>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</si>
  <si>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</si>
  <si>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</si>
  <si>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</si>
  <si>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</si>
  <si>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</si>
  <si>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</si>
  <si>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</si>
  <si>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</si>
  <si>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</si>
  <si>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</si>
  <si>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</si>
  <si>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</si>
  <si>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</si>
  <si>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</si>
  <si>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</si>
  <si>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</si>
  <si>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</si>
  <si>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</si>
  <si>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</si>
  <si>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</si>
  <si>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</si>
  <si>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</si>
  <si>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</si>
  <si>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</si>
  <si>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</si>
  <si>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</si>
  <si>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</si>
  <si>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</si>
  <si>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</si>
  <si>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</si>
  <si>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</si>
  <si>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</si>
  <si>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</si>
  <si>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</si>
  <si>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</si>
  <si>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</si>
  <si>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</si>
  <si>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</si>
  <si>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</si>
  <si>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</si>
  <si>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</si>
  <si>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</si>
  <si>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</si>
  <si>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</si>
  <si>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</si>
  <si>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</si>
  <si>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</si>
  <si>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</si>
  <si>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</si>
  <si>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</si>
  <si>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</si>
  <si>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</si>
  <si>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</si>
  <si>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</si>
  <si>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</si>
  <si>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</si>
  <si>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</si>
  <si>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</si>
  <si>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</si>
  <si>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</si>
  <si>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</si>
  <si>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</si>
  <si>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</si>
  <si>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</si>
  <si>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</si>
  <si>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</si>
  <si>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</si>
  <si>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</si>
  <si>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</si>
  <si>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</si>
  <si>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</si>
  <si>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</si>
  <si>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</si>
  <si>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</si>
  <si>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</si>
  <si>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</si>
  <si>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</si>
  <si>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</si>
  <si>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</si>
  <si>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</si>
  <si>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</si>
  <si>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</si>
  <si>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</si>
  <si>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</si>
  <si>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</si>
  <si>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</si>
  <si>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</si>
  <si>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</si>
  <si>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</si>
  <si>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</si>
  <si>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</si>
  <si>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</si>
  <si>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</si>
  <si>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</si>
  <si>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</si>
  <si>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</si>
  <si>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</si>
  <si>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</si>
  <si>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</si>
  <si>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</si>
  <si>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</si>
  <si>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</si>
  <si>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</si>
  <si>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</si>
  <si>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</si>
  <si>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</si>
  <si>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</si>
  <si>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</si>
  <si>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</si>
  <si>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</si>
  <si>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</si>
  <si>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</si>
  <si>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</si>
  <si>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</si>
  <si>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</si>
  <si>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</si>
  <si>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</si>
  <si>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</si>
  <si>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</si>
  <si>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</si>
  <si>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</si>
  <si>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</si>
  <si>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</si>
  <si>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</si>
  <si>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</si>
  <si>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</si>
  <si>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</si>
  <si>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</si>
  <si>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</si>
  <si>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</si>
  <si>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</si>
  <si>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</si>
  <si>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</si>
  <si>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</si>
  <si>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</si>
  <si>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</si>
  <si>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</si>
  <si>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</si>
  <si>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</si>
  <si>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</si>
  <si>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</si>
  <si>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</si>
  <si>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</si>
  <si>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</si>
  <si>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</si>
  <si>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</si>
  <si>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</si>
  <si>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</si>
  <si>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</si>
  <si>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</si>
  <si>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</si>
  <si>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</si>
  <si>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</si>
  <si>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</si>
  <si>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</si>
  <si>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</si>
  <si>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</si>
  <si>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</si>
  <si>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</si>
  <si>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</si>
  <si>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</si>
  <si>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</si>
  <si>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</si>
  <si>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</si>
  <si>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</si>
  <si>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</si>
  <si>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</si>
  <si>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</si>
  <si>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</si>
  <si>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</si>
  <si>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</si>
  <si>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</si>
  <si>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</si>
  <si>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</si>
  <si>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</si>
  <si>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</si>
  <si>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</si>
  <si>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</si>
  <si>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</si>
  <si>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</si>
  <si>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</si>
  <si>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</si>
  <si>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</si>
  <si>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</si>
  <si>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</si>
  <si>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</si>
  <si>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</si>
  <si>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</si>
  <si>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</si>
  <si>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</si>
  <si>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</si>
  <si>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</si>
  <si>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</si>
  <si>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</si>
  <si>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</si>
  <si>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</si>
  <si>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</si>
  <si>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</si>
  <si>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</si>
  <si>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</si>
  <si>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</si>
  <si>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</si>
  <si>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</si>
  <si>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</si>
  <si>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</si>
  <si>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</si>
  <si>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</si>
  <si>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</si>
  <si>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</si>
  <si>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</si>
  <si>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</si>
  <si>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</si>
  <si>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</si>
  <si>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</si>
  <si>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</si>
  <si>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</si>
  <si>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</si>
  <si>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</si>
  <si>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</si>
  <si>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</si>
  <si>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</si>
  <si>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</si>
  <si>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</si>
  <si>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</si>
  <si>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</si>
  <si>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</si>
  <si>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</si>
  <si>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</si>
  <si>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</si>
  <si>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</si>
  <si>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</si>
  <si>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</si>
  <si>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</si>
  <si>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</si>
  <si>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</si>
  <si>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</si>
  <si>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</si>
  <si>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</si>
  <si>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</si>
  <si>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</si>
  <si>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</si>
  <si>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</si>
  <si>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</si>
  <si>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</si>
  <si>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</si>
  <si>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</si>
  <si>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</si>
  <si>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</si>
  <si>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</si>
  <si>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</si>
  <si>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</si>
  <si>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</si>
  <si>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</si>
  <si>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</si>
  <si>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</si>
  <si>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</si>
  <si>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</si>
  <si>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</si>
  <si>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</si>
  <si>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</si>
  <si>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</si>
  <si>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</si>
  <si>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</si>
  <si>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</si>
  <si>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</si>
  <si>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</si>
  <si>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</si>
  <si>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</si>
  <si>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</si>
  <si>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</si>
  <si>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</si>
  <si>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</si>
  <si>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</si>
  <si>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</si>
  <si>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</si>
  <si>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</si>
  <si>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</si>
  <si>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</si>
  <si>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</si>
  <si>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</si>
  <si>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</si>
  <si>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</si>
  <si>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</si>
  <si>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</si>
  <si>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</si>
  <si>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</si>
  <si>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</si>
  <si>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</si>
  <si>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</si>
  <si>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</si>
  <si>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</si>
  <si>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</si>
  <si>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</si>
  <si>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</si>
  <si>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</si>
  <si>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</si>
  <si>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</si>
  <si>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</si>
  <si>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</si>
  <si>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</si>
  <si>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</si>
  <si>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</si>
  <si>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</si>
  <si>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</si>
  <si>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</si>
  <si>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</si>
  <si>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</si>
  <si>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</si>
  <si>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</si>
  <si>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</si>
  <si>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</si>
  <si>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</si>
  <si>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</si>
  <si>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</si>
  <si>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</si>
  <si>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</si>
  <si>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</si>
  <si>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</si>
  <si>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</si>
  <si>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</si>
  <si>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</si>
  <si>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</si>
  <si>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</si>
  <si>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</si>
  <si>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</si>
  <si>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</si>
  <si>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</si>
  <si>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</si>
  <si>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</si>
  <si>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</si>
  <si>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</si>
  <si>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</si>
  <si>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</si>
  <si>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</si>
  <si>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</si>
  <si>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</si>
  <si>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</si>
  <si>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</si>
  <si>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</si>
  <si>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</si>
  <si>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</si>
  <si>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</si>
  <si>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</si>
  <si>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</si>
  <si>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</si>
  <si>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</si>
  <si>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</si>
  <si>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</si>
  <si>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</si>
  <si>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</si>
  <si>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</si>
  <si>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</si>
  <si>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</si>
  <si>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</si>
  <si>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</si>
  <si>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</si>
  <si>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</si>
  <si>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</si>
  <si>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</si>
  <si>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</si>
  <si>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</si>
  <si>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</si>
  <si>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</si>
  <si>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</si>
  <si>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</si>
  <si>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</si>
  <si>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</si>
  <si>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</si>
  <si>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</si>
  <si>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</si>
  <si>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</si>
  <si>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</si>
  <si>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</si>
  <si>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</si>
  <si>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</si>
  <si>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</si>
  <si>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</si>
  <si>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</si>
  <si>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</si>
  <si>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</si>
  <si>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</si>
  <si>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</si>
  <si>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</si>
  <si>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</si>
  <si>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</si>
  <si>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</si>
  <si>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</si>
  <si>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</si>
  <si>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</si>
  <si>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</si>
  <si>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</si>
  <si>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</si>
  <si>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</si>
  <si>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</si>
  <si>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</si>
  <si>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</si>
  <si>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</si>
  <si>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</si>
  <si>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</si>
  <si>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</si>
  <si>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</si>
  <si>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</si>
  <si>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</si>
  <si>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</si>
  <si>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</si>
  <si>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</si>
  <si>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</si>
  <si>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</si>
  <si>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</si>
  <si>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</si>
  <si>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</si>
  <si>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</si>
  <si>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</si>
  <si>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</si>
  <si>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</si>
  <si>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</si>
  <si>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</si>
  <si>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</si>
  <si>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</si>
  <si>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</si>
  <si>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</si>
  <si>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</si>
  <si>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</si>
  <si>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</si>
  <si>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</si>
  <si>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</si>
  <si>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</si>
  <si>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</si>
  <si>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</si>
  <si>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</si>
  <si>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</si>
  <si>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</si>
  <si>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</si>
  <si>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</si>
  <si>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</si>
  <si>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</si>
  <si>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</si>
  <si>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</si>
  <si>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</si>
  <si>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</si>
  <si>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</si>
  <si>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</si>
  <si>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</si>
  <si>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</si>
  <si>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</si>
  <si>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</si>
  <si>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</si>
  <si>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</si>
  <si>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</si>
  <si>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</si>
  <si>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</si>
  <si>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</si>
  <si>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</si>
  <si>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</si>
  <si>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</si>
  <si>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</si>
  <si>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</si>
  <si>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</si>
  <si>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</si>
  <si>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</si>
  <si>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</si>
  <si>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</si>
  <si>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</si>
  <si>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</si>
  <si>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</si>
  <si>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</si>
  <si>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</si>
  <si>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</si>
  <si>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</si>
  <si>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</si>
  <si>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</si>
  <si>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</si>
  <si>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</si>
  <si>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</si>
  <si>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</si>
  <si>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</si>
  <si>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</si>
  <si>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</si>
  <si>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</si>
  <si>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</si>
  <si>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</si>
  <si>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</si>
  <si>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</si>
  <si>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</si>
  <si>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</si>
  <si>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</si>
  <si>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</si>
  <si>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</si>
  <si>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</si>
  <si>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</si>
  <si>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</si>
  <si>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</si>
  <si>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</si>
  <si>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</si>
  <si>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</si>
  <si>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</si>
  <si>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</si>
  <si>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</si>
  <si>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</si>
  <si>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</si>
  <si>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</si>
  <si>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</si>
  <si>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</si>
  <si>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</si>
  <si>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</si>
  <si>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</si>
  <si>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</si>
  <si>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</si>
  <si>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</si>
  <si>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</si>
  <si>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</si>
  <si>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</si>
  <si>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</si>
  <si>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</si>
  <si>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</si>
  <si>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</si>
  <si>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</si>
  <si>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</si>
  <si>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</si>
  <si>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</si>
  <si>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</si>
  <si>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</si>
  <si>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</si>
  <si>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</si>
  <si>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</si>
  <si>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</si>
  <si>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</si>
  <si>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</si>
  <si>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</si>
  <si>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</si>
  <si>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</si>
  <si>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</si>
  <si>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</si>
  <si>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</si>
  <si>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</si>
  <si>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</si>
  <si>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</si>
  <si>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</si>
  <si>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</si>
  <si>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</si>
  <si>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</si>
  <si>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</si>
  <si>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</si>
  <si>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</si>
  <si>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</si>
  <si>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</si>
  <si>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</si>
  <si>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</si>
  <si>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</si>
  <si>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</si>
  <si>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</si>
  <si>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</si>
  <si>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</si>
  <si>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</si>
  <si>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</si>
  <si>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</si>
  <si>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</si>
  <si>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</si>
  <si>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</si>
  <si>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</si>
  <si>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</si>
  <si>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</si>
  <si>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</si>
  <si>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</si>
  <si>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</si>
  <si>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</si>
  <si>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</si>
  <si>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</si>
  <si>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</si>
  <si>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</si>
  <si>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</si>
  <si>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</si>
  <si>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</si>
  <si>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</si>
  <si>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</si>
  <si>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</si>
  <si>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</si>
  <si>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</si>
  <si>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</si>
  <si>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</si>
  <si>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</si>
  <si>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</si>
  <si>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</si>
  <si>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</si>
  <si>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</si>
  <si>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</si>
  <si>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</si>
  <si>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</si>
  <si>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</si>
  <si>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</si>
  <si>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</si>
  <si>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</si>
  <si>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</si>
  <si>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</si>
  <si>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</si>
  <si>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</si>
  <si>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</si>
  <si>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</si>
  <si>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</si>
  <si>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</si>
  <si>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</si>
  <si>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</si>
  <si>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</si>
  <si>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</si>
  <si>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</si>
  <si>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</si>
  <si>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</si>
  <si>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</si>
  <si>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</si>
  <si>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</si>
  <si>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</si>
  <si>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</si>
  <si>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</si>
  <si>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</si>
  <si>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</si>
  <si>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</si>
  <si>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</si>
  <si>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</si>
  <si>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</si>
  <si>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</si>
  <si>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</si>
  <si>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</si>
  <si>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</si>
  <si>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</si>
  <si>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</si>
  <si>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</si>
  <si>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</si>
  <si>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</si>
  <si>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</si>
  <si>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</si>
  <si>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</si>
  <si>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</si>
  <si>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</si>
  <si>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</si>
  <si>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</si>
  <si>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</si>
  <si>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</si>
  <si>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</si>
  <si>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</si>
  <si>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</si>
  <si>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</si>
  <si>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</si>
  <si>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</si>
  <si>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</si>
  <si>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</si>
  <si>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</si>
  <si>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</si>
  <si>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</si>
  <si>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</si>
  <si>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</si>
  <si>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</si>
  <si>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</si>
  <si>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</si>
  <si>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</si>
  <si>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</si>
  <si>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</si>
  <si>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</si>
  <si>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</si>
  <si>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</si>
  <si>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</si>
  <si>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</si>
  <si>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</si>
  <si>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</si>
  <si>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</si>
  <si>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</si>
  <si>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</si>
  <si>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</si>
  <si>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</si>
  <si>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</si>
  <si>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</si>
  <si>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</si>
  <si>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</si>
  <si>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</si>
  <si>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</si>
  <si>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</si>
  <si>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</si>
  <si>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</si>
  <si>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</si>
  <si>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</si>
  <si>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</si>
  <si>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</si>
  <si>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</si>
  <si>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</si>
  <si>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</si>
  <si>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</si>
  <si>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</si>
  <si>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</si>
  <si>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</si>
  <si>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</si>
  <si>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</si>
  <si>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</si>
  <si>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</si>
  <si>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</si>
  <si>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</si>
  <si>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</si>
  <si>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</si>
  <si>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</si>
  <si>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</si>
  <si>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</si>
  <si>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</si>
  <si>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</si>
  <si>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</si>
  <si>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</si>
  <si>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</si>
  <si>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</si>
  <si>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</si>
  <si>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</si>
  <si>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</si>
  <si>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</si>
  <si>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</si>
  <si>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</si>
  <si>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</si>
  <si>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</si>
  <si>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</si>
  <si>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</si>
  <si>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</si>
  <si>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</si>
  <si>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</si>
  <si>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</si>
  <si>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</si>
  <si>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</si>
  <si>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</si>
  <si>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</si>
  <si>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</si>
  <si>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</si>
  <si>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</si>
  <si>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</si>
  <si>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</si>
  <si>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</si>
  <si>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</si>
  <si>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</si>
  <si>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</si>
  <si>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</si>
  <si>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</si>
  <si>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</si>
  <si>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</si>
  <si>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</si>
  <si>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</si>
  <si>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</si>
  <si>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</si>
  <si>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</si>
  <si>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</si>
  <si>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</si>
  <si>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</si>
  <si>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</si>
  <si>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</si>
  <si>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</si>
  <si>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</si>
  <si>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</si>
  <si>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</si>
  <si>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</si>
  <si>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</si>
  <si>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</si>
  <si>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</si>
  <si>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</si>
  <si>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</si>
  <si>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</si>
  <si>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</si>
  <si>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</si>
  <si>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</si>
  <si>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</si>
  <si>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</si>
  <si>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</si>
  <si>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</si>
  <si>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</si>
  <si>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</si>
  <si>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</si>
  <si>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</si>
  <si>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</si>
  <si>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</si>
  <si>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</si>
  <si>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</si>
  <si>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</si>
  <si>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</si>
  <si>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</si>
  <si>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</si>
  <si>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</si>
  <si>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</si>
  <si>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</si>
  <si>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</si>
  <si>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</si>
  <si>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</si>
  <si>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</si>
  <si>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</si>
  <si>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</si>
  <si>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</si>
  <si>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</si>
  <si>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</si>
  <si>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</si>
  <si>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</si>
  <si>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</si>
  <si>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</si>
  <si>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</si>
  <si>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</si>
  <si>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</si>
  <si>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</si>
  <si>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</si>
  <si>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</si>
  <si>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</si>
  <si>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</si>
  <si>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</si>
  <si>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</si>
  <si>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</si>
  <si>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</si>
  <si>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</si>
  <si>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</si>
  <si>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</si>
  <si>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</si>
  <si>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</si>
  <si>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</si>
  <si>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</si>
  <si>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</si>
  <si>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</si>
  <si>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</si>
  <si>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</si>
  <si>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</si>
  <si>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</si>
  <si>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</si>
  <si>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</si>
  <si>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</si>
  <si>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</si>
  <si>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</si>
  <si>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</si>
  <si>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</si>
  <si>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</si>
  <si>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</si>
  <si>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</si>
  <si>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</si>
  <si>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</si>
  <si>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</si>
  <si>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</si>
  <si>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</si>
  <si>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</si>
  <si>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</si>
  <si>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</si>
  <si>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</si>
  <si>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</si>
  <si>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</si>
  <si>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</si>
  <si>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</si>
  <si>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</si>
  <si>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</si>
  <si>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</si>
  <si>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</si>
  <si>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</si>
  <si>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</si>
  <si>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</si>
  <si>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</si>
  <si>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</si>
  <si>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</si>
  <si>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</si>
  <si>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</si>
  <si>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</si>
  <si>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</si>
  <si>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</si>
  <si>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</si>
  <si>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</si>
  <si>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</si>
  <si>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</si>
  <si>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</si>
  <si>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</si>
  <si>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</si>
  <si>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</si>
  <si>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</si>
  <si>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</si>
  <si>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</si>
  <si>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</si>
  <si>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</si>
  <si>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</si>
  <si>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</si>
  <si>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</si>
  <si>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</si>
  <si>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</si>
  <si>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</si>
  <si>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</si>
  <si>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</si>
  <si>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</si>
  <si>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</si>
  <si>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</si>
  <si>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</si>
  <si>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</si>
  <si>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</si>
  <si>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</si>
  <si>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</si>
  <si>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</si>
  <si>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</si>
  <si>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</si>
  <si>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</si>
  <si>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</si>
  <si>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</si>
  <si>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</si>
  <si>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</si>
  <si>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</si>
  <si>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</si>
  <si>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</si>
  <si>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</si>
  <si>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</si>
  <si>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</si>
  <si>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</si>
  <si>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</si>
  <si>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</si>
  <si>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</si>
  <si>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</si>
  <si>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</si>
  <si>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</si>
  <si>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</si>
  <si>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</si>
  <si>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</si>
  <si>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</si>
  <si>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</si>
  <si>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</si>
  <si>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</si>
  <si>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</si>
  <si>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</si>
  <si>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</si>
  <si>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</si>
  <si>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</si>
  <si>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</si>
  <si>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</si>
  <si>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</si>
  <si>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</si>
  <si>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</si>
  <si>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</si>
  <si>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</si>
  <si>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</si>
  <si>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</si>
  <si>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</si>
  <si>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</si>
  <si>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</si>
  <si>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</si>
  <si>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</si>
  <si>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</si>
  <si>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</si>
  <si>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</si>
  <si>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</si>
  <si>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</si>
  <si>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</si>
  <si>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</si>
  <si>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</si>
  <si>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</si>
  <si>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</si>
  <si>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</si>
  <si>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</si>
  <si>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</si>
  <si>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</si>
  <si>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</si>
  <si>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</si>
  <si>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</si>
  <si>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</si>
  <si>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</si>
  <si>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</si>
  <si>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</si>
  <si>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</si>
  <si>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</si>
  <si>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</si>
  <si>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</si>
  <si>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</si>
  <si>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</si>
  <si>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</si>
  <si>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</si>
  <si>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</si>
  <si>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</si>
  <si>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</si>
  <si>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</si>
  <si>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</si>
  <si>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</si>
  <si>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</si>
  <si>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</si>
  <si>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</si>
  <si>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</si>
  <si>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</si>
  <si>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</si>
  <si>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</si>
  <si>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</si>
  <si>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</si>
  <si>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</si>
  <si>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</si>
  <si>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</si>
  <si>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</si>
  <si>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</si>
  <si>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</si>
  <si>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</si>
  <si>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</si>
  <si>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</si>
  <si>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</si>
  <si>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</si>
  <si>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</si>
  <si>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</si>
  <si>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</si>
  <si>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</si>
  <si>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</si>
  <si>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</si>
  <si>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</si>
  <si>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</si>
  <si>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</si>
  <si>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</si>
  <si>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</si>
  <si>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</si>
  <si>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</si>
  <si>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</si>
  <si>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</si>
  <si>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</si>
  <si>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</si>
  <si>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</si>
  <si>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</si>
  <si>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</si>
  <si>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</si>
  <si>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</si>
  <si>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</si>
  <si>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</si>
  <si>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</si>
  <si>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</si>
  <si>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</si>
  <si>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</si>
  <si>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</si>
  <si>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</si>
  <si>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</si>
  <si>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</si>
  <si>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</si>
  <si>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</si>
  <si>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</si>
  <si>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</si>
  <si>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</si>
  <si>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</si>
  <si>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</si>
  <si>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</si>
  <si>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</si>
  <si>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</si>
  <si>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</si>
  <si>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</si>
  <si>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</si>
  <si>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</si>
  <si>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</si>
  <si>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</si>
  <si>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</si>
  <si>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</si>
  <si>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</si>
  <si>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</si>
  <si>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</si>
  <si>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</si>
  <si>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</si>
  <si>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</si>
  <si>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</si>
  <si>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</si>
  <si>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</si>
  <si>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</si>
  <si>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</si>
  <si>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</si>
  <si>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</si>
  <si>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</si>
  <si>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</si>
  <si>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</si>
  <si>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</si>
  <si>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</si>
  <si>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</si>
  <si>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</si>
  <si>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</si>
  <si>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</si>
  <si>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</si>
  <si>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</si>
  <si>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</si>
  <si>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</si>
  <si>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</si>
  <si>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</si>
  <si>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</si>
  <si>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</si>
  <si>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</si>
  <si>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</si>
  <si>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</si>
  <si>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</si>
  <si>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</si>
  <si>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</si>
  <si>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</si>
  <si>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</si>
  <si>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</si>
  <si>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</si>
  <si>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</si>
  <si>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</si>
  <si>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</si>
  <si>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</si>
  <si>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</si>
  <si>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</si>
  <si>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</si>
  <si>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</si>
  <si>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</si>
  <si>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</si>
  <si>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</si>
  <si>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</si>
  <si>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</si>
  <si>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</si>
  <si>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</si>
  <si>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</si>
  <si>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</si>
  <si>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</si>
  <si>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</si>
  <si>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</si>
  <si>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</si>
  <si>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</si>
  <si>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</si>
  <si>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</si>
  <si>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</si>
  <si>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</si>
  <si>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</si>
  <si>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</si>
  <si>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</si>
  <si>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</si>
  <si>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</si>
  <si>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</si>
  <si>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</si>
  <si>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</si>
  <si>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</si>
  <si>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</si>
  <si>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</si>
  <si>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</si>
  <si>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</si>
  <si>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</si>
  <si>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</si>
  <si>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</si>
  <si>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</si>
  <si>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</si>
  <si>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</si>
  <si>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</si>
  <si>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</si>
  <si>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</si>
  <si>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</si>
  <si>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</si>
  <si>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</si>
  <si>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</si>
  <si>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</si>
  <si>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</si>
  <si>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</si>
  <si>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</si>
  <si>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</si>
  <si>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</si>
  <si>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</si>
  <si>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</si>
  <si>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</si>
  <si>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</si>
  <si>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</si>
  <si>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</si>
  <si>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</si>
  <si>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</si>
  <si>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</si>
  <si>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</si>
  <si>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</si>
  <si>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</si>
  <si>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</si>
  <si>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</si>
  <si>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</si>
  <si>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</si>
  <si>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</si>
  <si>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</si>
  <si>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</si>
  <si>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</si>
  <si>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</si>
  <si>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</si>
  <si>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</si>
  <si>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</si>
  <si>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</si>
  <si>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</si>
  <si>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</si>
  <si>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</si>
  <si>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</si>
  <si>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</si>
  <si>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</si>
  <si>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</si>
  <si>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</si>
  <si>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</si>
  <si>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</si>
  <si>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</si>
  <si>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</si>
  <si>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</si>
  <si>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</si>
  <si>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</si>
  <si>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</si>
  <si>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</si>
  <si>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</si>
  <si>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</si>
  <si>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</si>
  <si>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</si>
  <si>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</si>
  <si>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</si>
  <si>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</si>
  <si>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</si>
  <si>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</si>
  <si>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</si>
  <si>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</si>
  <si>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</si>
  <si>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</si>
  <si>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</si>
  <si>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</si>
  <si>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</si>
  <si>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</si>
  <si>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</si>
  <si>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</si>
  <si>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</si>
  <si>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</si>
  <si>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</si>
  <si>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</si>
  <si>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</si>
  <si>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</si>
  <si>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</si>
  <si>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</si>
  <si>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</si>
  <si>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</si>
  <si>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</si>
  <si>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</si>
  <si>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</si>
  <si>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</si>
  <si>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</si>
  <si>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</si>
  <si>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</si>
  <si>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</si>
  <si>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</si>
  <si>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</si>
  <si>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</si>
  <si>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</si>
  <si>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</si>
  <si>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</si>
  <si>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</si>
  <si>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</si>
  <si>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</si>
  <si>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</si>
  <si>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</si>
  <si>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</si>
  <si>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</si>
  <si>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</si>
  <si>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</si>
  <si>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</si>
  <si>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</si>
  <si>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</si>
  <si>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</si>
  <si>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</si>
  <si>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</si>
  <si>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</si>
  <si>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</si>
  <si>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</si>
  <si>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</si>
  <si>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</si>
  <si>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</si>
  <si>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</si>
  <si>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</si>
  <si>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</si>
  <si>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</si>
  <si>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</si>
  <si>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</si>
  <si>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</si>
  <si>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</si>
  <si>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</si>
  <si>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</si>
  <si>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</si>
  <si>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</si>
  <si>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</si>
  <si>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</si>
  <si>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</si>
  <si>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</si>
  <si>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</si>
  <si>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</si>
  <si>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</si>
  <si>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</si>
  <si>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</si>
  <si>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</si>
  <si>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</si>
  <si>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</si>
  <si>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</si>
  <si>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</si>
  <si>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</si>
  <si>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</si>
  <si>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</si>
  <si>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</si>
  <si>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</si>
  <si>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</si>
  <si>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</si>
  <si>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</si>
  <si>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</si>
  <si>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</si>
  <si>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</si>
  <si>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</si>
  <si>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</si>
  <si>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</si>
  <si>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</si>
  <si>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</si>
  <si>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</si>
  <si>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</si>
  <si>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</si>
  <si>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</si>
  <si>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</si>
  <si>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</si>
  <si>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</si>
  <si>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</si>
  <si>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</si>
  <si>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</si>
  <si>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</si>
  <si>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</si>
  <si>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</si>
  <si>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</si>
  <si>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</si>
  <si>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</si>
  <si>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</si>
  <si>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</si>
  <si>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</si>
  <si>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</si>
  <si>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</si>
  <si>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</si>
  <si>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</si>
  <si>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</si>
  <si>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</si>
  <si>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</si>
  <si>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</si>
  <si>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</si>
  <si>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</si>
  <si>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</si>
  <si>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</si>
  <si>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</si>
  <si>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</si>
  <si>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</si>
  <si>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</si>
  <si>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</si>
  <si>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</si>
  <si>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</si>
  <si>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</si>
  <si>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</si>
  <si>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</si>
  <si>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</si>
  <si>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</si>
  <si>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</si>
  <si>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</si>
  <si>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</si>
  <si>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</si>
  <si>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</si>
  <si>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</si>
  <si>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</si>
  <si>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</si>
  <si>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</si>
  <si>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</si>
  <si>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</si>
  <si>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</si>
  <si>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</si>
  <si>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</si>
  <si>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</si>
  <si>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</si>
  <si>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</si>
  <si>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</si>
  <si>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</si>
  <si>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</si>
  <si>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</si>
  <si>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</si>
  <si>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</si>
  <si>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</si>
  <si>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</si>
  <si>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</si>
  <si>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</si>
  <si>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</si>
  <si>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</si>
  <si>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</si>
  <si>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</si>
  <si>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</si>
  <si>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</si>
  <si>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</si>
  <si>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</si>
  <si>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</si>
  <si>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</si>
  <si>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</si>
  <si>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</si>
  <si>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</si>
  <si>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</si>
  <si>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</si>
  <si>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</si>
  <si>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</si>
  <si>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</si>
  <si>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</si>
  <si>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</si>
  <si>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</si>
  <si>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</si>
  <si>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</si>
  <si>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</si>
  <si>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</si>
  <si>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</si>
  <si>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</si>
  <si>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</si>
  <si>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</si>
  <si>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</si>
  <si>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</si>
  <si>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</si>
  <si>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</si>
  <si>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</si>
  <si>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</si>
  <si>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</si>
  <si>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</si>
  <si>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</si>
  <si>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</si>
  <si>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</si>
  <si>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</si>
  <si>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</si>
  <si>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</si>
  <si>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</si>
  <si>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</si>
  <si>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</si>
  <si>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</si>
  <si>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</si>
  <si>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</si>
  <si>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</si>
  <si>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</si>
  <si>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</si>
  <si>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</si>
  <si>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</si>
  <si>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</si>
  <si>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</si>
  <si>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</si>
  <si>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</si>
  <si>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</si>
  <si>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</si>
  <si>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</si>
  <si>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</si>
  <si>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</si>
  <si>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</si>
  <si>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</si>
  <si>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</si>
  <si>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</si>
  <si>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</si>
  <si>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</si>
  <si>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</si>
  <si>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</si>
  <si>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</si>
  <si>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</si>
  <si>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</si>
  <si>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</si>
  <si>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</si>
  <si>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</si>
  <si>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</si>
  <si>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</si>
  <si>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</si>
  <si>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</si>
  <si>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</si>
  <si>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</si>
  <si>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</si>
  <si>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</si>
  <si>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</si>
  <si>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</si>
  <si>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</si>
  <si>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</si>
  <si>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</si>
  <si>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</si>
  <si>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</si>
  <si>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</si>
  <si>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</si>
  <si>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</si>
  <si>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</si>
  <si>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</si>
  <si>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</si>
  <si>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</si>
  <si>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</si>
  <si>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</si>
  <si>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</si>
  <si>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</si>
  <si>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</si>
  <si>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</si>
  <si>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</si>
  <si>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</si>
  <si>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</si>
  <si>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</si>
  <si>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</si>
  <si>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</si>
  <si>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</si>
  <si>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</si>
  <si>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</si>
  <si>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</si>
  <si>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</si>
  <si>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</si>
  <si>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</si>
  <si>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</si>
  <si>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</si>
  <si>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</si>
  <si>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</si>
  <si>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</si>
  <si>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</si>
  <si>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</si>
  <si>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</si>
  <si>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</si>
  <si>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</si>
  <si>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</si>
  <si>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</si>
  <si>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</si>
  <si>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</si>
  <si>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</si>
  <si>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</si>
  <si>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</si>
  <si>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</si>
  <si>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</si>
  <si>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</si>
  <si>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</si>
  <si>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</si>
  <si>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</si>
  <si>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</si>
  <si>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</si>
  <si>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</si>
  <si>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</si>
  <si>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</si>
  <si>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</si>
  <si>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</si>
  <si>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</si>
  <si>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</si>
  <si>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</si>
  <si>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</si>
  <si>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</si>
  <si>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</si>
  <si>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</si>
  <si>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</si>
  <si>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</si>
  <si>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</si>
  <si>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</si>
  <si>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</si>
  <si>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</si>
  <si>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</si>
  <si>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</si>
  <si>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</si>
  <si>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</si>
  <si>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</si>
  <si>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</si>
  <si>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</si>
  <si>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</si>
  <si>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</si>
  <si>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</si>
  <si>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</si>
  <si>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</si>
  <si>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</si>
  <si>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</si>
  <si>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</si>
  <si>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</si>
  <si>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</si>
  <si>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</si>
  <si>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</si>
  <si>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</si>
  <si>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</si>
  <si>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</si>
  <si>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</si>
  <si>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</si>
  <si>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</si>
  <si>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</si>
  <si>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</si>
  <si>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</si>
  <si>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</si>
  <si>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</si>
  <si>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</si>
  <si>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</si>
  <si>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</si>
  <si>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</si>
  <si>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</si>
  <si>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</si>
  <si>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</si>
  <si>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</si>
  <si>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</si>
  <si>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</si>
  <si>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</si>
  <si>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</si>
  <si>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</si>
  <si>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</si>
  <si>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</si>
  <si>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</si>
  <si>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</si>
  <si>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</si>
  <si>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</si>
  <si>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</si>
  <si>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</si>
  <si>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</si>
  <si>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</si>
  <si>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</si>
  <si>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</si>
  <si>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</si>
  <si>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</si>
  <si>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</si>
  <si>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</si>
  <si>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</si>
  <si>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</si>
  <si>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</si>
  <si>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</si>
  <si>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</si>
  <si>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</si>
  <si>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</si>
  <si>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</si>
  <si>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</si>
  <si>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</si>
  <si>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</si>
  <si>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</si>
  <si>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</si>
  <si>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</si>
  <si>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</si>
  <si>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</si>
  <si>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</si>
  <si>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</si>
  <si>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</si>
  <si>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</si>
  <si>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</si>
  <si>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</si>
  <si>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</si>
  <si>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</si>
  <si>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</si>
  <si>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</si>
  <si>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</si>
  <si>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</si>
  <si>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</si>
  <si>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</si>
  <si>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</si>
  <si>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</si>
  <si>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</si>
  <si>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</si>
  <si>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</si>
  <si>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</si>
  <si>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</si>
  <si>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</si>
  <si>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</si>
  <si>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</si>
  <si>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</si>
  <si>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</si>
  <si>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</si>
  <si>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</si>
  <si>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</si>
  <si>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</si>
  <si>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</si>
  <si>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</si>
  <si>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</si>
  <si>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</si>
  <si>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</si>
  <si>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</si>
  <si>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</si>
  <si>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</si>
  <si>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</si>
  <si>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</si>
  <si>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</si>
  <si>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</si>
  <si>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</si>
  <si>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</si>
  <si>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</si>
  <si>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</si>
  <si>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</si>
  <si>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</si>
  <si>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</si>
  <si>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</si>
  <si>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</si>
  <si>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</si>
  <si>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</si>
  <si>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</si>
  <si>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</si>
  <si>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</si>
  <si>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</si>
  <si>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</si>
  <si>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</si>
  <si>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</si>
  <si>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</si>
  <si>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</si>
  <si>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</si>
  <si>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</si>
  <si>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</si>
  <si>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</si>
  <si>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</si>
  <si>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</si>
  <si>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</si>
  <si>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</si>
  <si>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</si>
  <si>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</si>
  <si>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</si>
  <si>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</si>
  <si>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</si>
  <si>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</si>
  <si>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</si>
  <si>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</si>
  <si>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</si>
  <si>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</si>
  <si>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</si>
  <si>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</si>
  <si>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</si>
  <si>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</si>
  <si>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</si>
  <si>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</si>
  <si>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</si>
  <si>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</si>
  <si>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</si>
  <si>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</si>
  <si>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</si>
  <si>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</si>
  <si>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</si>
  <si>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</si>
  <si>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</si>
  <si>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</si>
  <si>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</si>
  <si>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</si>
  <si>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</si>
  <si>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</si>
  <si>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</si>
  <si>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</si>
  <si>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</si>
  <si>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</si>
  <si>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</si>
  <si>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</si>
  <si>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</si>
  <si>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</si>
  <si>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</si>
  <si>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</si>
  <si>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</si>
  <si>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</si>
  <si>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</si>
  <si>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</si>
  <si>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</si>
  <si>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</si>
  <si>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</si>
  <si>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</si>
  <si>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</si>
  <si>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</si>
  <si>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</si>
  <si>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</si>
  <si>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</si>
  <si>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</si>
  <si>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</si>
  <si>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</si>
  <si>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</si>
  <si>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</si>
  <si>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</si>
  <si>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</si>
  <si>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</si>
  <si>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</si>
  <si>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</si>
  <si>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</si>
  <si>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</si>
  <si>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</si>
  <si>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</si>
  <si>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</si>
  <si>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</si>
  <si>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</si>
  <si>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</si>
  <si>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</si>
  <si>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</si>
  <si>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</si>
  <si>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</si>
  <si>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</si>
  <si>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</si>
  <si>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</si>
  <si>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</si>
  <si>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</si>
  <si>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</si>
  <si>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</si>
  <si>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</si>
  <si>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</si>
  <si>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</si>
  <si>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</si>
  <si>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</si>
  <si>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</si>
  <si>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</si>
  <si>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</si>
  <si>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</si>
  <si>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</si>
  <si>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</si>
  <si>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</si>
  <si>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</si>
  <si>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</si>
  <si>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</si>
  <si>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</si>
  <si>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</si>
  <si>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</si>
  <si>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</si>
  <si>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</si>
  <si>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</si>
  <si>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</si>
  <si>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</si>
  <si>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</si>
  <si>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</si>
  <si>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</si>
  <si>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</si>
  <si>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</si>
  <si>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</si>
  <si>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</si>
  <si>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</si>
  <si>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</si>
  <si>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</si>
  <si>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</si>
  <si>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</si>
  <si>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</si>
  <si>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</si>
  <si>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</si>
  <si>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</si>
  <si>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</si>
  <si>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</si>
  <si>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</si>
  <si>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</si>
  <si>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</si>
  <si>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</si>
  <si>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</si>
  <si>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</si>
  <si>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</si>
  <si>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</si>
  <si>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</si>
  <si>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</si>
  <si>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</si>
  <si>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</si>
  <si>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</si>
  <si>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</si>
  <si>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</si>
  <si>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</si>
  <si>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</si>
  <si>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</si>
  <si>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</si>
  <si>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</si>
  <si>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</si>
  <si>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</si>
  <si>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</si>
  <si>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</si>
  <si>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</si>
  <si>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</si>
  <si>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</si>
  <si>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</si>
  <si>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</si>
  <si>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</si>
  <si>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</si>
  <si>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</si>
  <si>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</si>
  <si>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</si>
  <si>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</si>
  <si>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</si>
  <si>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</si>
  <si>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</si>
  <si>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</si>
  <si>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</si>
  <si>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</si>
  <si>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</si>
  <si>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</si>
  <si>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</si>
  <si>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</si>
  <si>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</si>
  <si>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</si>
  <si>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</si>
  <si>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</si>
  <si>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</si>
  <si>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</si>
  <si>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</si>
  <si>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</si>
  <si>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</si>
  <si>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</si>
  <si>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</si>
  <si>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</si>
  <si>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</si>
  <si>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</si>
  <si>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</si>
  <si>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</si>
  <si>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</si>
  <si>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</si>
  <si>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</si>
  <si>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</si>
  <si>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</si>
  <si>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</si>
  <si>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</si>
  <si>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</si>
  <si>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</si>
  <si>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</si>
  <si>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</si>
  <si>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</si>
  <si>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</si>
  <si>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</si>
  <si>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</si>
  <si>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</si>
  <si>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</si>
  <si>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</si>
  <si>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</si>
  <si>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</si>
  <si>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</si>
  <si>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</si>
  <si>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</si>
  <si>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</si>
  <si>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</si>
  <si>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</si>
  <si>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</si>
  <si>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</si>
  <si>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</si>
  <si>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</si>
  <si>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</si>
  <si>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</si>
  <si>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</si>
  <si>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</si>
  <si>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</si>
  <si>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</si>
  <si>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</si>
  <si>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</si>
  <si>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</si>
  <si>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</si>
  <si>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</si>
  <si>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</si>
  <si>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</si>
  <si>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</si>
  <si>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</si>
  <si>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</si>
  <si>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</si>
  <si>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</si>
  <si>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</si>
  <si>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</si>
  <si>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</si>
  <si>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</si>
  <si>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</si>
  <si>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</si>
  <si>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</si>
  <si>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</si>
  <si>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</si>
  <si>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</si>
  <si>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</si>
  <si>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</si>
  <si>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</si>
  <si>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</si>
  <si>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</si>
  <si>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</si>
  <si>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</si>
  <si>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</si>
  <si>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</si>
  <si>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</si>
  <si>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</si>
  <si>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</si>
  <si>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</si>
  <si>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</si>
  <si>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</si>
  <si>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</si>
  <si>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</si>
  <si>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</si>
  <si>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</si>
  <si>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</si>
  <si>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</si>
  <si>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</si>
  <si>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</si>
  <si>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</si>
  <si>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</si>
  <si>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</si>
  <si>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</si>
  <si>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</si>
  <si>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</si>
  <si>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</si>
  <si>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</si>
  <si>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</si>
  <si>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</si>
  <si>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</si>
  <si>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</si>
  <si>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</si>
  <si>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</si>
  <si>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</si>
  <si>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</si>
  <si>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</si>
  <si>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</si>
  <si>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</si>
  <si>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</si>
  <si>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</si>
  <si>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</si>
  <si>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</si>
  <si>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</si>
  <si>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</si>
  <si>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</si>
  <si>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</si>
  <si>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</si>
  <si>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</si>
  <si>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</si>
  <si>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</si>
  <si>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</si>
  <si>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</si>
  <si>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</si>
  <si>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</si>
  <si>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</si>
  <si>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</si>
  <si>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</si>
  <si>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</si>
  <si>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</si>
  <si>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</si>
  <si>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</si>
  <si>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</si>
  <si>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</si>
  <si>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</si>
  <si>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</si>
  <si>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</si>
  <si>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</si>
  <si>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</si>
  <si>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</si>
  <si>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</si>
  <si>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</si>
  <si>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</si>
  <si>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</si>
  <si>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</si>
  <si>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</si>
  <si>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</si>
  <si>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</si>
  <si>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</si>
  <si>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</si>
  <si>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</si>
  <si>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</si>
  <si>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</si>
  <si>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</si>
  <si>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</si>
  <si>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</si>
  <si>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</si>
  <si>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</si>
  <si>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</si>
  <si>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</si>
  <si>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</si>
  <si>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</si>
  <si>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</si>
  <si>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</si>
  <si>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</si>
  <si>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</si>
  <si>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</si>
  <si>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</si>
  <si>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</si>
  <si>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</si>
  <si>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</si>
  <si>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</si>
  <si>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</si>
  <si>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</si>
  <si>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</si>
  <si>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</si>
  <si>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</si>
  <si>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</si>
  <si>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</si>
  <si>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</si>
  <si>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</si>
  <si>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</si>
  <si>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</si>
  <si>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</si>
  <si>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</si>
  <si>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</si>
  <si>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</si>
  <si>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</si>
  <si>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</si>
  <si>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</si>
  <si>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</si>
  <si>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</si>
  <si>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</si>
  <si>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</si>
  <si>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</si>
  <si>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</si>
  <si>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</si>
  <si>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</si>
  <si>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</si>
  <si>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</si>
  <si>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</si>
  <si>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</si>
  <si>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</si>
  <si>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</si>
  <si>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</si>
  <si>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</si>
  <si>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</si>
  <si>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</si>
  <si>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</si>
  <si>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</si>
  <si>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</si>
  <si>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</si>
  <si>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</si>
  <si>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</si>
  <si>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</si>
  <si>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</si>
  <si>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</si>
  <si>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</si>
  <si>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</si>
  <si>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</si>
  <si>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</si>
  <si>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</si>
  <si>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</si>
  <si>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</si>
  <si>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</si>
  <si>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</si>
  <si>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</si>
  <si>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</si>
  <si>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</si>
  <si>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</si>
  <si>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</si>
  <si>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</si>
  <si>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</si>
  <si>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</si>
  <si>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</si>
  <si>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</si>
  <si>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</si>
  <si>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</si>
  <si>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</si>
  <si>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</si>
  <si>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</si>
  <si>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</si>
  <si>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</si>
  <si>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</si>
  <si>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</si>
  <si>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</si>
  <si>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</si>
  <si>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</si>
  <si>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</si>
  <si>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</si>
  <si>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</si>
  <si>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</si>
  <si>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</si>
  <si>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</si>
  <si>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</si>
  <si>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</si>
  <si>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</si>
  <si>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</si>
  <si>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</si>
  <si>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</si>
  <si>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</si>
  <si>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</si>
  <si>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</si>
  <si>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</si>
  <si>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</si>
  <si>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</si>
  <si>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</si>
  <si>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</si>
  <si>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</si>
  <si>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</si>
  <si>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</si>
  <si>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</si>
  <si>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</si>
  <si>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</si>
  <si>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</si>
  <si>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</si>
  <si>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</si>
  <si>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</si>
  <si>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</si>
  <si>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</si>
  <si>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</si>
  <si>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</si>
  <si>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</si>
  <si>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</si>
  <si>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</si>
  <si>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</si>
  <si>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</si>
  <si>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</si>
  <si>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</si>
  <si>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</si>
  <si>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</si>
  <si>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</si>
  <si>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</si>
  <si>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</si>
  <si>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</si>
  <si>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</si>
  <si>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</si>
  <si>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</si>
  <si>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</si>
  <si>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</si>
  <si>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</si>
  <si>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</si>
  <si>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</si>
  <si>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</si>
  <si>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</si>
  <si>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</si>
  <si>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</si>
  <si>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</si>
  <si>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</si>
  <si>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</si>
  <si>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</si>
  <si>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</si>
  <si>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</si>
  <si>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</si>
  <si>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</si>
  <si>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</si>
  <si>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</si>
  <si>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</si>
  <si>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</si>
  <si>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</si>
  <si>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</si>
  <si>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</si>
  <si>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</si>
  <si>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</si>
  <si>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</si>
  <si>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</si>
  <si>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</si>
  <si>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</si>
  <si>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</si>
  <si>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</si>
  <si>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</si>
  <si>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</si>
  <si>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</si>
  <si>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</si>
  <si>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</si>
  <si>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</si>
  <si>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</si>
  <si>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</si>
  <si>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</si>
  <si>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</si>
  <si>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</si>
  <si>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</si>
  <si>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</si>
  <si>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</si>
  <si>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</si>
  <si>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</si>
  <si>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</si>
  <si>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</si>
  <si>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</si>
  <si>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</si>
  <si>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</si>
  <si>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</si>
  <si>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</si>
  <si>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</si>
  <si>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</si>
  <si>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</si>
  <si>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</si>
  <si>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</si>
  <si>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</si>
  <si>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</si>
  <si>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</si>
  <si>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</si>
  <si>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</si>
  <si>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</si>
  <si>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</si>
  <si>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</si>
  <si>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</si>
  <si>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</si>
  <si>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</si>
  <si>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</si>
  <si>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</si>
  <si>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</si>
  <si>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</si>
  <si>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</si>
  <si>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</si>
  <si>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</si>
  <si>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</si>
  <si>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</si>
  <si>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</si>
  <si>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</si>
  <si>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</si>
  <si>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</si>
  <si>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</si>
  <si>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</si>
  <si>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</si>
  <si>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</si>
  <si>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</si>
  <si>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</si>
  <si>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</si>
  <si>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</si>
  <si>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</si>
  <si>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</si>
  <si>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</si>
  <si>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</si>
  <si>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</si>
  <si>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</si>
  <si>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</si>
  <si>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</si>
  <si>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</si>
  <si>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</si>
  <si>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</si>
  <si>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</si>
  <si>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</si>
  <si>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</si>
  <si>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</si>
  <si>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</si>
  <si>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</si>
  <si>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</si>
  <si>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</si>
  <si>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</si>
  <si>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</si>
  <si>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</si>
  <si>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</si>
  <si>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</si>
  <si>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</si>
  <si>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</si>
  <si>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</si>
  <si>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</si>
  <si>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</si>
  <si>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</si>
  <si>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</si>
  <si>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</si>
  <si>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</si>
  <si>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</si>
  <si>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</si>
  <si>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</si>
  <si>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</si>
  <si>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</si>
  <si>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</si>
  <si>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</si>
  <si>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</si>
  <si>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</si>
  <si>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</si>
  <si>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</si>
  <si>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</si>
  <si>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</si>
  <si>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</si>
  <si>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</si>
  <si>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</si>
  <si>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</si>
  <si>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</si>
  <si>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</si>
  <si>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</si>
  <si>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</si>
  <si>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</si>
  <si>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</si>
  <si>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</si>
  <si>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</si>
  <si>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</si>
  <si>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</si>
  <si>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</si>
  <si>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</si>
  <si>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</si>
  <si>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</si>
  <si>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</si>
  <si>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</si>
  <si>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</si>
  <si>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</si>
  <si>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</si>
  <si>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</si>
  <si>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</si>
  <si>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</si>
  <si>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</si>
  <si>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</si>
  <si>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</si>
  <si>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</si>
  <si>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</si>
  <si>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</si>
  <si>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</si>
  <si>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</si>
  <si>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</si>
  <si>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</si>
  <si>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</si>
  <si>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</si>
  <si>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</si>
  <si>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</si>
  <si>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</si>
  <si>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</si>
  <si>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</si>
  <si>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</si>
  <si>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</si>
  <si>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</si>
  <si>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</si>
  <si>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</si>
  <si>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</si>
  <si>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</si>
  <si>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</si>
  <si>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</si>
  <si>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</si>
  <si>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</si>
  <si>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</si>
  <si>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</si>
  <si>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</si>
  <si>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</si>
  <si>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</si>
  <si>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</si>
  <si>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</si>
  <si>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</si>
  <si>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</si>
  <si>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</si>
  <si>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</si>
  <si>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</si>
  <si>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</si>
  <si>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</si>
  <si>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</si>
  <si>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</si>
  <si>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</si>
  <si>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</si>
  <si>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</si>
  <si>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</si>
  <si>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</si>
  <si>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</si>
  <si>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</si>
  <si>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</si>
  <si>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</si>
  <si>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</si>
  <si>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</si>
  <si>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</si>
  <si>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</si>
  <si>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</si>
  <si>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</si>
  <si>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</si>
  <si>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</si>
  <si>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</si>
  <si>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</si>
  <si>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</si>
  <si>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</si>
  <si>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</si>
  <si>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</si>
  <si>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</si>
  <si>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</si>
  <si>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</si>
  <si>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</si>
  <si>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</si>
  <si>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</si>
  <si>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</si>
  <si>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</si>
  <si>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</si>
  <si>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</si>
  <si>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</si>
  <si>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</si>
  <si>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</si>
  <si>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</si>
  <si>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</si>
  <si>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</si>
  <si>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</si>
  <si>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</si>
  <si>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</si>
  <si>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</si>
  <si>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</si>
  <si>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</si>
  <si>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</si>
  <si>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</si>
  <si>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</si>
  <si>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</si>
  <si>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</si>
  <si>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</si>
  <si>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</si>
  <si>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</si>
  <si>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</si>
  <si>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</si>
  <si>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</si>
  <si>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</si>
  <si>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</si>
  <si>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</si>
  <si>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</si>
  <si>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</si>
  <si>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</si>
  <si>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</si>
  <si>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</si>
  <si>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</si>
  <si>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</si>
  <si>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</si>
  <si>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</si>
  <si>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</si>
  <si>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</si>
  <si>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</si>
  <si>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</si>
  <si>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</si>
  <si>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</si>
  <si>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</si>
  <si>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</si>
  <si>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</si>
  <si>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</si>
  <si>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</si>
  <si>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</si>
  <si>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</si>
  <si>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</si>
  <si>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</si>
  <si>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</si>
  <si>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</si>
  <si>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</si>
  <si>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</si>
  <si>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</si>
  <si>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</si>
  <si>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</si>
  <si>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</si>
  <si>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</si>
  <si>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</si>
  <si>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</si>
  <si>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</si>
  <si>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</si>
  <si>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</si>
  <si>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</si>
  <si>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</si>
  <si>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</si>
  <si>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</si>
  <si>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</si>
  <si>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</si>
  <si>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</si>
  <si>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</si>
  <si>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</si>
  <si>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</si>
  <si>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</si>
  <si>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</si>
  <si>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</si>
  <si>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</si>
  <si>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</si>
  <si>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</si>
  <si>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</si>
  <si>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</si>
  <si>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</si>
  <si>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</si>
  <si>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</si>
  <si>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</si>
  <si>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</si>
  <si>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</si>
  <si>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</si>
  <si>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</si>
  <si>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</si>
  <si>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</si>
  <si>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</si>
  <si>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</si>
  <si>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</si>
  <si>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</si>
  <si>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</si>
  <si>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</si>
  <si>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</si>
  <si>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</si>
  <si>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</si>
  <si>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</si>
  <si>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</si>
  <si>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</si>
  <si>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</si>
  <si>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</si>
  <si>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</si>
  <si>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</si>
  <si>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</si>
  <si>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</si>
  <si>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</si>
  <si>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</si>
  <si>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</si>
  <si>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</si>
  <si>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</si>
  <si>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</si>
  <si>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</si>
  <si>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</si>
  <si>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</si>
  <si>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</si>
  <si>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</si>
  <si>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</si>
  <si>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</si>
  <si>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</si>
  <si>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</si>
  <si>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</si>
  <si>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</si>
  <si>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</si>
  <si>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</si>
  <si>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</si>
  <si>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</si>
  <si>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</si>
  <si>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</si>
  <si>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</si>
  <si>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</si>
  <si>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</si>
  <si>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</si>
  <si>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</si>
  <si>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</si>
  <si>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</si>
  <si>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</si>
  <si>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</si>
  <si>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</si>
  <si>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</si>
  <si>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</si>
  <si>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</si>
  <si>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</si>
  <si>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</si>
  <si>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</si>
  <si>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</si>
  <si>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</si>
  <si>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</si>
  <si>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</si>
  <si>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</si>
  <si>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</si>
  <si>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</si>
  <si>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</si>
  <si>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</si>
  <si>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</si>
  <si>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</si>
  <si>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</si>
  <si>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</si>
  <si>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</si>
  <si>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</si>
  <si>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</si>
  <si>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</si>
  <si>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</si>
  <si>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</si>
  <si>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</si>
  <si>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</si>
  <si>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</si>
  <si>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</si>
  <si>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</si>
  <si>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</si>
  <si>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</si>
  <si>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</si>
  <si>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</si>
  <si>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</si>
  <si>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</si>
  <si>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</si>
  <si>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</si>
  <si>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</si>
  <si>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</si>
  <si>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</si>
  <si>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</si>
  <si>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</si>
  <si>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</si>
  <si>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</si>
  <si>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</si>
  <si>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</si>
  <si>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</si>
  <si>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</si>
  <si>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</si>
  <si>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</si>
  <si>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</si>
  <si>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</si>
  <si>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</si>
  <si>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</si>
  <si>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</si>
  <si>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</si>
  <si>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</si>
  <si>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</si>
  <si>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</si>
  <si>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</si>
  <si>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</si>
  <si>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</si>
  <si>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</si>
  <si>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</si>
  <si>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</si>
  <si>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</si>
  <si>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</si>
  <si>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</si>
  <si>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</si>
  <si>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</si>
  <si>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</si>
  <si>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</si>
  <si>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</si>
  <si>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</si>
  <si>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</si>
  <si>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</si>
  <si>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</si>
  <si>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</si>
  <si>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</si>
  <si>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</si>
  <si>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</si>
  <si>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</si>
  <si>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</si>
  <si>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</si>
  <si>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</si>
  <si>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</si>
  <si>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</si>
  <si>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</si>
  <si>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</si>
  <si>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</si>
  <si>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</si>
  <si>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</si>
  <si>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</si>
  <si>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</si>
  <si>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</si>
  <si>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</si>
  <si>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</si>
  <si>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</si>
  <si>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</si>
  <si>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</si>
  <si>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</si>
  <si>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</si>
  <si>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</si>
  <si>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</si>
  <si>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</si>
  <si>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</si>
  <si>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</si>
  <si>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</si>
  <si>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</si>
  <si>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</si>
  <si>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</si>
  <si>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</si>
  <si>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</si>
  <si>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</si>
  <si>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</si>
  <si>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</si>
  <si>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</si>
  <si>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</si>
  <si>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</si>
  <si>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</si>
  <si>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</si>
  <si>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</si>
  <si>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</si>
  <si>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</si>
  <si>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</si>
  <si>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</si>
  <si>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</si>
  <si>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</si>
  <si>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</si>
  <si>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</si>
  <si>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</si>
  <si>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</si>
  <si>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</si>
  <si>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</si>
  <si>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</si>
  <si>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</si>
  <si>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</si>
  <si>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</si>
  <si>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</si>
  <si>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</si>
  <si>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</si>
  <si>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</si>
  <si>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</si>
  <si>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</si>
  <si>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</si>
  <si>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</si>
  <si>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</si>
  <si>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</si>
  <si>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</si>
  <si>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</si>
  <si>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</si>
  <si>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</si>
  <si>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</si>
  <si>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</si>
  <si>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</si>
  <si>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</si>
  <si>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</si>
  <si>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</si>
  <si>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</si>
  <si>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</si>
  <si>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</si>
  <si>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</si>
  <si>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</si>
  <si>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</si>
  <si>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</si>
  <si>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</si>
  <si>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</si>
  <si>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</si>
  <si>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</si>
  <si>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</si>
  <si>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</si>
  <si>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</si>
  <si>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</si>
  <si>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</si>
  <si>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</si>
  <si>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</si>
  <si>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</si>
  <si>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</si>
  <si>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</si>
  <si>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</si>
  <si>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</si>
  <si>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</si>
  <si>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</si>
  <si>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</si>
  <si>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</si>
  <si>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</si>
  <si>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</si>
  <si>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</si>
  <si>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</si>
  <si>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</si>
  <si>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</si>
  <si>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</si>
  <si>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</si>
  <si>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</si>
  <si>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</si>
  <si>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</si>
  <si>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</si>
  <si>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</si>
  <si>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</si>
  <si>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</si>
  <si>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</si>
  <si>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</si>
  <si>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</si>
  <si>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</si>
  <si>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</si>
  <si>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</si>
  <si>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</si>
  <si>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</si>
  <si>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</si>
  <si>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</si>
  <si>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</si>
  <si>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</si>
  <si>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</si>
  <si>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</si>
  <si>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</si>
  <si>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</si>
  <si>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</si>
  <si>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</si>
  <si>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</si>
  <si>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</si>
  <si>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</si>
  <si>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</si>
  <si>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</si>
  <si>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</si>
  <si>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</si>
  <si>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</si>
  <si>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</si>
  <si>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</si>
  <si>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</si>
  <si>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</si>
  <si>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</si>
  <si>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</si>
  <si>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</si>
  <si>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</si>
  <si>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</si>
  <si>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</si>
  <si>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</si>
  <si>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</si>
  <si>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</si>
  <si>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</si>
  <si>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</si>
  <si>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</si>
  <si>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</si>
  <si>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</si>
  <si>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</si>
  <si>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</si>
  <si>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</si>
  <si>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</si>
  <si>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</si>
  <si>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</si>
  <si>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</si>
  <si>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</si>
  <si>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</si>
  <si>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</si>
  <si>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</si>
  <si>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</si>
  <si>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</si>
  <si>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</si>
  <si>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</si>
  <si>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</si>
  <si>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</si>
  <si>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</si>
  <si>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</si>
  <si>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</si>
  <si>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</si>
  <si>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</si>
  <si>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</si>
  <si>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</si>
  <si>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</si>
  <si>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</si>
  <si>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</si>
  <si>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</si>
  <si>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</si>
  <si>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</si>
  <si>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</si>
  <si>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</si>
  <si>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</si>
  <si>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</si>
  <si>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</si>
  <si>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</si>
  <si>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</si>
  <si>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</si>
  <si>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</si>
  <si>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</si>
  <si>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</si>
  <si>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</si>
  <si>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</si>
  <si>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</si>
  <si>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</si>
  <si>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</si>
  <si>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</si>
  <si>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</si>
  <si>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</si>
  <si>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</si>
  <si>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</si>
  <si>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</si>
  <si>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</si>
  <si>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</si>
  <si>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</si>
  <si>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</si>
  <si>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</si>
  <si>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</si>
  <si>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</si>
  <si>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</si>
  <si>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</si>
  <si>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</si>
  <si>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</si>
  <si>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</si>
  <si>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</si>
  <si>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</si>
  <si>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</si>
  <si>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</si>
  <si>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</si>
  <si>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</si>
  <si>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</si>
  <si>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</si>
  <si>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</si>
  <si>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</si>
  <si>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</si>
  <si>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</si>
  <si>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</si>
  <si>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</si>
  <si>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</si>
  <si>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</si>
  <si>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</si>
  <si>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</si>
  <si>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</si>
  <si>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</si>
  <si>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</si>
  <si>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</si>
  <si>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</si>
  <si>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</si>
  <si>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</si>
  <si>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</si>
  <si>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</si>
  <si>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</si>
  <si>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</si>
  <si>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</si>
  <si>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</si>
  <si>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</si>
  <si>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</si>
  <si>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</si>
  <si>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</si>
  <si>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</si>
  <si>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</si>
  <si>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</si>
  <si>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</si>
  <si>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</si>
  <si>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</si>
  <si>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</si>
  <si>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</si>
  <si>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</si>
  <si>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</si>
  <si>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</si>
  <si>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</si>
  <si>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</si>
  <si>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</si>
  <si>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</si>
  <si>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</si>
  <si>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</si>
  <si>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</si>
  <si>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</si>
  <si>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</si>
  <si>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</si>
  <si>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</si>
  <si>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</si>
  <si>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</si>
  <si>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</si>
  <si>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</si>
  <si>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</si>
  <si>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</si>
  <si>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</si>
  <si>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</si>
  <si>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</si>
  <si>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</si>
  <si>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</si>
  <si>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</si>
  <si>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</si>
  <si>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</si>
  <si>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</si>
  <si>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</si>
  <si>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</si>
  <si>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</si>
  <si>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</si>
  <si>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</si>
  <si>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</si>
  <si>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</si>
  <si>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</si>
  <si>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</si>
  <si>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</si>
  <si>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</si>
  <si>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</si>
  <si>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</si>
  <si>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</si>
  <si>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</si>
  <si>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</si>
  <si>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</si>
  <si>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</si>
  <si>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</si>
  <si>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</si>
  <si>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</si>
  <si>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</si>
  <si>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</si>
  <si>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</si>
  <si>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</si>
  <si>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</si>
  <si>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</si>
  <si>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</si>
  <si>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</si>
  <si>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</si>
  <si>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</si>
  <si>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</si>
  <si>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</si>
  <si>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</si>
  <si>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</si>
  <si>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</si>
  <si>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</si>
  <si>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</si>
  <si>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</si>
  <si>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</si>
  <si>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</si>
  <si>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</si>
  <si>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</si>
  <si>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</si>
  <si>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</si>
  <si>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</si>
  <si>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</si>
  <si>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</si>
  <si>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</si>
  <si>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</si>
  <si>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</si>
  <si>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</si>
  <si>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</si>
  <si>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</si>
  <si>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</si>
  <si>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</si>
  <si>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</si>
  <si>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</si>
  <si>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</si>
  <si>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</si>
  <si>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</si>
  <si>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</si>
  <si>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</si>
  <si>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</si>
  <si>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</si>
  <si>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</si>
  <si>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</si>
  <si>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</si>
  <si>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</si>
  <si>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</si>
  <si>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</si>
  <si>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</si>
  <si>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</si>
  <si>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</si>
  <si>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</si>
  <si>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</si>
  <si>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</si>
  <si>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</si>
  <si>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</si>
  <si>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</si>
  <si>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</si>
  <si>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</si>
  <si>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</si>
  <si>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</si>
  <si>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</si>
  <si>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</si>
  <si>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</si>
  <si>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</si>
  <si>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</si>
  <si>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</si>
  <si>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</si>
  <si>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</si>
  <si>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</si>
  <si>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</si>
  <si>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</si>
  <si>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</si>
  <si>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</si>
  <si>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</si>
  <si>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</si>
  <si>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</si>
  <si>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</si>
  <si>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</si>
  <si>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</si>
  <si>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</si>
  <si>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</si>
  <si>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</si>
  <si>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</si>
  <si>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</si>
  <si>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</si>
  <si>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</si>
  <si>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</si>
  <si>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</si>
  <si>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</si>
  <si>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</si>
  <si>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</si>
  <si>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</si>
  <si>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</si>
  <si>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</si>
  <si>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</si>
  <si>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</si>
  <si>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</si>
  <si>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</si>
  <si>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</si>
  <si>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</si>
  <si>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</si>
  <si>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</si>
  <si>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</si>
  <si>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</si>
  <si>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</si>
  <si>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</si>
  <si>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</si>
  <si>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</si>
  <si>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</si>
  <si>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</si>
  <si>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</si>
  <si>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</si>
  <si>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</si>
  <si>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</si>
  <si>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</si>
  <si>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</si>
  <si>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</si>
  <si>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</si>
  <si>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</si>
  <si>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</si>
  <si>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</si>
  <si>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</si>
  <si>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</si>
  <si>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</si>
  <si>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</si>
  <si>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</si>
  <si>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</si>
  <si>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</si>
  <si>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</si>
  <si>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</si>
  <si>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</si>
  <si>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</si>
  <si>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</si>
  <si>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</si>
  <si>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</si>
  <si>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</si>
  <si>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</si>
  <si>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</si>
  <si>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</si>
  <si>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</si>
  <si>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</si>
  <si>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</si>
  <si>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</si>
  <si>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</si>
  <si>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</si>
  <si>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</si>
  <si>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</si>
  <si>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</si>
  <si>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</si>
  <si>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</si>
  <si>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</si>
  <si>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</si>
  <si>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</si>
  <si>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</si>
  <si>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</si>
  <si>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</si>
  <si>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</si>
  <si>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</si>
  <si>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</si>
  <si>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</si>
  <si>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</si>
  <si>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</si>
  <si>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</si>
  <si>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</si>
  <si>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</si>
  <si>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</si>
  <si>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</si>
  <si>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</si>
  <si>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</si>
  <si>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</si>
  <si>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</si>
  <si>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</si>
  <si>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</si>
  <si>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</si>
  <si>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</si>
  <si>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</si>
  <si>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</si>
  <si>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</si>
  <si>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</si>
  <si>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</si>
  <si>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</si>
  <si>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</si>
  <si>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</si>
  <si>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</si>
  <si>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</si>
  <si>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</si>
  <si>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</si>
  <si>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</si>
  <si>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</si>
  <si>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</si>
  <si>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</si>
  <si>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</si>
  <si>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</si>
  <si>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</si>
  <si>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</si>
  <si>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</si>
  <si>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</si>
  <si>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</si>
  <si>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</si>
  <si>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</si>
  <si>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</si>
  <si>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</si>
  <si>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</si>
  <si>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</si>
  <si>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</si>
  <si>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</si>
  <si>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</si>
  <si>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</si>
  <si>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</si>
  <si>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</si>
  <si>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</si>
  <si>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</si>
  <si>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</si>
  <si>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</si>
  <si>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</si>
  <si>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</si>
  <si>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</si>
  <si>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</si>
  <si>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</si>
  <si>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</si>
  <si>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</si>
  <si>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</si>
  <si>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</si>
  <si>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</si>
  <si>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</si>
  <si>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</si>
  <si>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</si>
  <si>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</si>
  <si>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</si>
  <si>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</si>
  <si>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</si>
  <si>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</si>
  <si>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</si>
  <si>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</si>
  <si>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</si>
  <si>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</si>
  <si>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</si>
  <si>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</si>
  <si>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</si>
  <si>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</si>
  <si>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</si>
  <si>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</si>
  <si>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</si>
  <si>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</si>
  <si>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</si>
  <si>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</si>
  <si>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</si>
  <si>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</si>
  <si>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</si>
  <si>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</si>
  <si>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</si>
  <si>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</si>
  <si>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</si>
  <si>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</si>
  <si>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</si>
  <si>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</si>
  <si>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</si>
  <si>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</si>
  <si>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</si>
  <si>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</si>
  <si>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</si>
  <si>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</si>
  <si>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</si>
  <si>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</si>
  <si>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</si>
  <si>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</si>
  <si>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</si>
  <si>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</si>
  <si>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</si>
  <si>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</si>
  <si>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</si>
  <si>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</si>
  <si>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</si>
  <si>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</si>
  <si>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</si>
  <si>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</si>
  <si>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</si>
  <si>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</si>
  <si>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</si>
  <si>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</si>
  <si>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</si>
  <si>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</si>
  <si>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</si>
  <si>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</si>
  <si>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</si>
  <si>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</si>
  <si>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</si>
  <si>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</si>
  <si>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</si>
  <si>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</si>
  <si>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</si>
  <si>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</si>
  <si>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</si>
  <si>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</si>
  <si>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</si>
  <si>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</si>
  <si>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</si>
  <si>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</si>
  <si>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</si>
  <si>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</si>
  <si>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</si>
  <si>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</si>
  <si>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</si>
  <si>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</si>
  <si>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</si>
  <si>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</si>
  <si>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</si>
  <si>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</si>
  <si>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</si>
  <si>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</si>
  <si>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</si>
  <si>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</si>
  <si>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</si>
  <si>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</si>
  <si>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</si>
  <si>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</si>
  <si>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</si>
  <si>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</si>
  <si>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</si>
  <si>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</si>
  <si>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</si>
  <si>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</si>
  <si>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</si>
  <si>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</si>
  <si>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</si>
  <si>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</si>
  <si>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</si>
  <si>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</si>
  <si>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</si>
  <si>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</si>
  <si>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</si>
  <si>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</si>
  <si>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</si>
  <si>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</si>
  <si>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</si>
  <si>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</si>
  <si>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</si>
  <si>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</si>
  <si>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</si>
  <si>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</si>
  <si>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</si>
  <si>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</si>
  <si>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</si>
  <si>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</si>
  <si>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</si>
  <si>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</si>
  <si>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</si>
  <si>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</si>
  <si>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</si>
  <si>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</si>
  <si>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</si>
  <si>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</si>
  <si>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</si>
  <si>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</si>
  <si>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</si>
  <si>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</si>
  <si>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</si>
  <si>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</si>
  <si>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</si>
  <si>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</si>
  <si>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</si>
  <si>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</si>
  <si>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</si>
  <si>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</si>
  <si>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</si>
  <si>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</si>
  <si>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</si>
  <si>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</si>
  <si>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</si>
  <si>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</si>
  <si>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</si>
  <si>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</si>
  <si>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</si>
  <si>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</si>
  <si>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</si>
  <si>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</si>
  <si>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</si>
  <si>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</si>
  <si>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</si>
  <si>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</si>
  <si>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</si>
  <si>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</si>
  <si>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</si>
  <si>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</si>
  <si>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</si>
  <si>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</si>
  <si>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</si>
  <si>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</si>
  <si>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</si>
  <si>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</si>
  <si>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</si>
  <si>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</si>
  <si>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</si>
  <si>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</si>
  <si>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</si>
  <si>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</si>
  <si>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</si>
  <si>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</si>
  <si>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</si>
  <si>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</si>
  <si>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</si>
  <si>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</si>
  <si>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</si>
  <si>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</si>
  <si>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</si>
  <si>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</si>
  <si>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</si>
  <si>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</si>
  <si>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</si>
  <si>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</si>
  <si>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</si>
  <si>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</si>
  <si>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</si>
  <si>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</si>
  <si>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</si>
  <si>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</si>
  <si>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</si>
  <si>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</si>
  <si>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</si>
  <si>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</si>
  <si>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</si>
  <si>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</si>
  <si>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</si>
  <si>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</si>
  <si>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</si>
  <si>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</si>
  <si>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</si>
  <si>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</si>
  <si>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</si>
  <si>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</si>
  <si>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</si>
  <si>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</si>
  <si>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</si>
  <si>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</si>
  <si>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</si>
  <si>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</si>
  <si>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</si>
  <si>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</si>
  <si>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</si>
  <si>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</si>
  <si>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</si>
  <si>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</si>
  <si>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</si>
  <si>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</si>
  <si>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</si>
  <si>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</si>
  <si>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</si>
  <si>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</si>
  <si>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</si>
  <si>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</si>
  <si>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</si>
  <si>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</si>
  <si>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</si>
  <si>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</si>
  <si>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</si>
  <si>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</si>
  <si>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</si>
  <si>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</si>
  <si>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</si>
  <si>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</si>
  <si>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</si>
  <si>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</si>
  <si>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</si>
  <si>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</si>
  <si>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</si>
  <si>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</si>
  <si>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</si>
  <si>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</si>
  <si>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</si>
  <si>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</si>
  <si>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</si>
  <si>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</si>
  <si>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</si>
  <si>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</si>
  <si>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</si>
  <si>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</si>
  <si>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</si>
  <si>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</si>
  <si>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</si>
  <si>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</si>
  <si>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</si>
  <si>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</si>
  <si>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</si>
  <si>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</si>
  <si>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</si>
  <si>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</si>
  <si>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</si>
  <si>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</si>
  <si>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</si>
  <si>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</si>
  <si>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</si>
  <si>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</si>
  <si>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</si>
  <si>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</si>
  <si>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</si>
  <si>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</si>
  <si>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</si>
  <si>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</si>
  <si>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</si>
  <si>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</si>
  <si>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</si>
  <si>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</si>
  <si>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</si>
  <si>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</si>
  <si>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</si>
  <si>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</si>
  <si>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</si>
  <si>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</si>
  <si>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</si>
  <si>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</si>
  <si>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</si>
  <si>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</si>
  <si>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</si>
  <si>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</si>
  <si>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</si>
  <si>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</si>
  <si>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</si>
  <si>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</si>
  <si>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</si>
  <si>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</si>
  <si>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</si>
  <si>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</si>
  <si>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</si>
  <si>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</si>
  <si>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</si>
  <si>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</si>
  <si>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</si>
  <si>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</si>
  <si>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</si>
  <si>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</si>
  <si>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</si>
  <si>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</si>
  <si>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</si>
  <si>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</si>
  <si>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</si>
  <si>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</si>
  <si>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</si>
  <si>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</si>
  <si>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</si>
  <si>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</si>
  <si>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</si>
  <si>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</si>
  <si>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</si>
  <si>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</si>
  <si>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</si>
  <si>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</si>
  <si>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</si>
  <si>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</si>
  <si>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</si>
  <si>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</si>
  <si>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</si>
  <si>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</si>
  <si>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</si>
  <si>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</si>
  <si>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</si>
  <si>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</si>
  <si>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</si>
  <si>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</si>
  <si>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</si>
  <si>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</si>
  <si>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</si>
  <si>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</si>
  <si>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</si>
  <si>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</si>
  <si>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</si>
  <si>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</si>
  <si>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</si>
  <si>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</si>
  <si>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</si>
  <si>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</si>
  <si>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</si>
  <si>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</si>
  <si>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</si>
  <si>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</si>
  <si>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</si>
  <si>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</si>
  <si>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</si>
  <si>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</si>
  <si>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</si>
  <si>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</si>
  <si>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</si>
  <si>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</si>
  <si>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</si>
  <si>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</si>
  <si>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</si>
  <si>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</si>
  <si>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</si>
  <si>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</si>
  <si>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</si>
  <si>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</si>
  <si>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</si>
  <si>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</si>
  <si>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</si>
  <si>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</si>
  <si>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</si>
  <si>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</si>
  <si>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</si>
  <si>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</si>
  <si>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</si>
  <si>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</si>
  <si>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</si>
  <si>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</si>
  <si>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</si>
  <si>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</si>
  <si>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</si>
  <si>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</si>
  <si>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</si>
  <si>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</si>
  <si>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</si>
  <si>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</si>
  <si>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</si>
  <si>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</si>
  <si>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</si>
  <si>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</si>
  <si>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</si>
  <si>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</si>
  <si>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</si>
  <si>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</si>
  <si>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</si>
  <si>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</si>
  <si>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</si>
  <si>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</si>
  <si>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</si>
  <si>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</si>
  <si>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</si>
  <si>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</si>
  <si>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</si>
  <si>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</si>
  <si>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</si>
  <si>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</si>
  <si>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</si>
  <si>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</si>
  <si>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</si>
  <si>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</si>
  <si>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</si>
  <si>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</si>
  <si>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</si>
  <si>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</si>
  <si>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</si>
  <si>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</si>
  <si>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</si>
  <si>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</si>
  <si>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</si>
  <si>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</si>
  <si>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</si>
  <si>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</si>
  <si>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</si>
  <si>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</si>
  <si>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</si>
  <si>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</si>
  <si>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</si>
  <si>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</si>
  <si>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</si>
  <si>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</si>
  <si>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</si>
  <si>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</si>
  <si>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</si>
  <si>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</si>
  <si>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</si>
  <si>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</si>
  <si>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</si>
  <si>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</si>
  <si>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</si>
  <si>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</si>
  <si>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</si>
  <si>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</si>
  <si>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</si>
  <si>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</si>
  <si>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</si>
  <si>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</si>
  <si>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</si>
  <si>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</si>
  <si>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</si>
  <si>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</si>
  <si>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</si>
  <si>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</si>
  <si>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</si>
  <si>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</si>
  <si>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</si>
  <si>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</si>
  <si>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</si>
  <si>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</si>
  <si>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</si>
  <si>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</si>
  <si>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</si>
  <si>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</si>
  <si>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</si>
  <si>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</si>
  <si>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</si>
  <si>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</si>
  <si>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</si>
  <si>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</si>
  <si>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</si>
  <si>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</si>
  <si>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</si>
  <si>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</si>
  <si>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</si>
  <si>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</si>
  <si>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</si>
  <si>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</si>
  <si>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</si>
  <si>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</si>
  <si>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</si>
  <si>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</si>
  <si>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</si>
  <si>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</si>
  <si>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</si>
  <si>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</si>
  <si>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</si>
  <si>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</si>
  <si>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</si>
  <si>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</si>
  <si>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</si>
  <si>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</si>
  <si>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</si>
  <si>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</si>
  <si>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</si>
  <si>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</si>
  <si>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</si>
  <si>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</si>
  <si>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</si>
  <si>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</si>
  <si>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</si>
  <si>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</si>
  <si>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</si>
  <si>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</si>
  <si>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</si>
  <si>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</si>
  <si>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</si>
  <si>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</si>
  <si>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</si>
  <si>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</si>
  <si>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</si>
  <si>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</si>
  <si>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</si>
  <si>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</si>
  <si>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</si>
  <si>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</si>
  <si>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</si>
  <si>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</si>
  <si>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</si>
  <si>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</si>
  <si>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</si>
  <si>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</si>
  <si>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</si>
  <si>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</si>
  <si>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</si>
  <si>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</si>
  <si>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</si>
  <si>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</si>
  <si>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</si>
  <si>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</si>
  <si>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</si>
  <si>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</si>
  <si>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</si>
  <si>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</si>
  <si>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</si>
  <si>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</si>
  <si>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</si>
  <si>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</si>
  <si>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</si>
  <si>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</si>
  <si>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</si>
  <si>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</si>
  <si>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</si>
  <si>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</si>
  <si>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</si>
  <si>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</si>
  <si>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</si>
  <si>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</si>
  <si>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</si>
  <si>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</si>
  <si>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</si>
  <si>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</si>
  <si>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</si>
  <si>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</si>
  <si>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</si>
  <si>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</si>
  <si>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</si>
  <si>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</si>
  <si>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</si>
  <si>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</si>
  <si>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</si>
  <si>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</si>
  <si>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</si>
  <si>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</si>
  <si>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</si>
  <si>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</si>
  <si>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</si>
  <si>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</si>
  <si>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</si>
  <si>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</si>
  <si>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</si>
  <si>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</si>
  <si>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</si>
  <si>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</si>
  <si>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</si>
  <si>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</si>
  <si>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</si>
  <si>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</si>
  <si>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</si>
  <si>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</si>
  <si>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</si>
  <si>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</si>
  <si>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</si>
  <si>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</si>
  <si>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</si>
  <si>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</si>
  <si>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</si>
  <si>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</si>
  <si>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</si>
  <si>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</si>
  <si>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</si>
  <si>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</si>
  <si>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</si>
  <si>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</si>
  <si>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</si>
  <si>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</si>
  <si>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</si>
  <si>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</si>
  <si>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</si>
  <si>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</si>
  <si>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</si>
  <si>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</si>
  <si>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</si>
  <si>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</si>
  <si>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</si>
  <si>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</si>
  <si>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</si>
  <si>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</si>
  <si>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</si>
  <si>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</si>
  <si>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</si>
  <si>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</si>
  <si>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</si>
  <si>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</si>
  <si>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</si>
  <si>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</si>
  <si>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</si>
  <si>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</si>
  <si>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</si>
  <si>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</si>
  <si>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</si>
  <si>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</si>
  <si>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</si>
  <si>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</si>
  <si>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</si>
  <si>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</si>
  <si>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</si>
  <si>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</si>
  <si>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</si>
  <si>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</si>
  <si>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</si>
  <si>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</si>
  <si>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</si>
  <si>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</si>
  <si>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</si>
  <si>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</si>
  <si>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</si>
  <si>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</si>
  <si>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</si>
  <si>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</si>
  <si>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</si>
  <si>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</si>
  <si>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</si>
  <si>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</si>
  <si>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</si>
  <si>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</si>
  <si>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</si>
  <si>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</si>
  <si>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</si>
  <si>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</si>
  <si>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</si>
  <si>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</si>
  <si>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</si>
  <si>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</si>
  <si>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</si>
  <si>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</si>
  <si>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</si>
  <si>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</si>
  <si>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</si>
  <si>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</si>
  <si>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</si>
  <si>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</si>
  <si>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</si>
  <si>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</si>
  <si>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</si>
  <si>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</si>
  <si>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</si>
  <si>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</si>
  <si>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</si>
  <si>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</si>
  <si>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</si>
  <si>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</si>
  <si>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</si>
  <si>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</si>
  <si>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</si>
  <si>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</si>
  <si>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</si>
  <si>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</si>
  <si>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</si>
  <si>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</si>
  <si>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</si>
  <si>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</si>
  <si>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</si>
  <si>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</si>
  <si>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</si>
  <si>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</si>
  <si>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</si>
  <si>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</si>
  <si>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</si>
  <si>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</si>
  <si>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</si>
  <si>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</si>
  <si>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</si>
  <si>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</si>
  <si>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</si>
  <si>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</si>
  <si>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</si>
  <si>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</si>
  <si>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</si>
  <si>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</si>
  <si>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</si>
  <si>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</si>
  <si>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</si>
  <si>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</si>
  <si>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</si>
  <si>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</si>
  <si>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</si>
  <si>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</si>
  <si>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</si>
  <si>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</si>
  <si>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</si>
  <si>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</si>
  <si>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</si>
  <si>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</si>
  <si>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</si>
  <si>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</si>
  <si>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</si>
  <si>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</si>
  <si>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</si>
  <si>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</si>
  <si>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</si>
  <si>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</si>
  <si>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</si>
  <si>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</si>
  <si>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</si>
  <si>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</si>
  <si>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</si>
  <si>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</si>
  <si>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</si>
  <si>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</si>
  <si>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</si>
  <si>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</si>
  <si>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</si>
  <si>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</si>
  <si>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</si>
  <si>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</si>
  <si>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</si>
  <si>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</si>
  <si>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</si>
  <si>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</si>
  <si>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</si>
  <si>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</si>
  <si>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</si>
  <si>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</si>
  <si>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</si>
  <si>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</si>
  <si>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</si>
  <si>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</si>
  <si>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</si>
  <si>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</si>
  <si>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</si>
  <si>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</si>
  <si>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</si>
  <si>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</si>
  <si>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</si>
  <si>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</si>
  <si>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</si>
  <si>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</si>
  <si>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</si>
  <si>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</si>
  <si>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</si>
  <si>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</si>
  <si>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</si>
  <si>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</si>
  <si>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</si>
  <si>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</si>
  <si>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</si>
  <si>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</si>
  <si>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</si>
  <si>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</si>
  <si>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</si>
  <si>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</si>
  <si>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</si>
  <si>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</si>
  <si>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</si>
  <si>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</si>
  <si>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</si>
  <si>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</si>
  <si>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</si>
  <si>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</si>
  <si>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</si>
  <si>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</si>
  <si>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</si>
  <si>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</si>
  <si>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</si>
  <si>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</si>
  <si>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</si>
  <si>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</si>
  <si>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</si>
  <si>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</si>
  <si>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</si>
  <si>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</si>
  <si>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</si>
  <si>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</si>
  <si>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</si>
  <si>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</si>
  <si>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</si>
  <si>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</si>
  <si>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</si>
  <si>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</si>
  <si>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</si>
  <si>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</si>
  <si>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</si>
  <si>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</si>
  <si>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</si>
  <si>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</si>
  <si>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</si>
  <si>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</si>
  <si>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</si>
  <si>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</si>
  <si>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</si>
  <si>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</si>
  <si>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</si>
  <si>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</si>
  <si>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</si>
  <si>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</si>
  <si>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</si>
  <si>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</si>
  <si>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</si>
  <si>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</si>
  <si>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</si>
  <si>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</si>
  <si>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</si>
  <si>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</si>
  <si>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</si>
  <si>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</si>
  <si>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</si>
  <si>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</si>
  <si>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</si>
  <si>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</si>
  <si>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</si>
  <si>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</si>
  <si>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</si>
  <si>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</si>
  <si>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</si>
  <si>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</si>
  <si>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</si>
  <si>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</si>
  <si>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</si>
  <si>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</si>
  <si>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</si>
  <si>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</si>
  <si>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</si>
  <si>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</si>
  <si>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</si>
  <si>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</si>
  <si>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</si>
  <si>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</si>
  <si>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</si>
  <si>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</si>
  <si>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</si>
  <si>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</si>
  <si>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</si>
  <si>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</si>
  <si>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</si>
  <si>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</si>
  <si>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</si>
  <si>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</si>
  <si>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</si>
  <si>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</si>
  <si>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</si>
  <si>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</si>
  <si>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</si>
  <si>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</si>
  <si>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</si>
  <si>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</si>
  <si>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</si>
  <si>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</si>
  <si>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</si>
  <si>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</si>
  <si>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</si>
  <si>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</si>
  <si>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</si>
  <si>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</si>
  <si>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</si>
  <si>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</si>
  <si>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</si>
  <si>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</si>
  <si>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</si>
  <si>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</si>
  <si>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</si>
  <si>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</si>
  <si>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</si>
  <si>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</si>
  <si>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</si>
  <si>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</si>
  <si>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</si>
  <si>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</si>
  <si>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</si>
  <si>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</si>
  <si>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</si>
  <si>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</si>
  <si>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</si>
  <si>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</si>
  <si>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</si>
  <si>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</si>
  <si>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</si>
  <si>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</si>
  <si>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</si>
  <si>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</si>
  <si>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</si>
  <si>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</si>
  <si>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</si>
  <si>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</si>
  <si>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</si>
  <si>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</si>
  <si>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</si>
  <si>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</si>
  <si>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</si>
  <si>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</si>
  <si>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</si>
  <si>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</si>
  <si>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</si>
  <si>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</si>
  <si>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</si>
  <si>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</si>
  <si>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</si>
  <si>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</si>
  <si>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</si>
  <si>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</si>
  <si>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</si>
  <si>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</si>
  <si>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</si>
  <si>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</si>
  <si>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</si>
  <si>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</si>
  <si>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</si>
  <si>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</si>
  <si>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</si>
  <si>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</si>
  <si>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</si>
  <si>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</si>
  <si>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</si>
  <si>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</si>
  <si>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</si>
  <si>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</si>
  <si>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</si>
  <si>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</si>
  <si>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</si>
  <si>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</si>
  <si>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</si>
  <si>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</si>
  <si>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</si>
  <si>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</si>
  <si>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</si>
  <si>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</si>
  <si>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</si>
  <si>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</si>
  <si>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</si>
  <si>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</si>
  <si>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</si>
  <si>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</si>
  <si>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</si>
  <si>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</si>
  <si>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</si>
  <si>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</si>
  <si>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</si>
  <si>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</si>
  <si>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</si>
  <si>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</si>
  <si>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</si>
  <si>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</si>
  <si>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</si>
  <si>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</si>
  <si>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</si>
  <si>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</si>
  <si>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</si>
  <si>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</si>
  <si>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</si>
  <si>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</si>
  <si>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</si>
  <si>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</si>
  <si>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</si>
  <si>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</si>
  <si>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</si>
  <si>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</si>
  <si>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</si>
  <si>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</si>
  <si>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</si>
  <si>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</si>
  <si>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</si>
  <si>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</si>
  <si>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</si>
  <si>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</si>
  <si>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</si>
  <si>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</si>
  <si>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</si>
  <si>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</si>
  <si>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</si>
  <si>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</si>
  <si>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</si>
  <si>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</si>
  <si>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</si>
  <si>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</si>
  <si>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</si>
  <si>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</si>
  <si>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</si>
  <si>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</si>
  <si>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</si>
  <si>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</si>
  <si>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</si>
  <si>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</si>
  <si>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</si>
  <si>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</si>
  <si>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</si>
  <si>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</si>
  <si>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</si>
  <si>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</si>
  <si>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</si>
  <si>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</si>
  <si>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</si>
  <si>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</si>
  <si>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</si>
  <si>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</si>
  <si>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</si>
  <si>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</si>
  <si>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</si>
  <si>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</si>
  <si>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</si>
  <si>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</si>
  <si>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</si>
  <si>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</si>
  <si>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</si>
  <si>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</si>
  <si>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</si>
  <si>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</si>
  <si>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</si>
  <si>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</si>
  <si>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</si>
  <si>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</si>
  <si>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</si>
  <si>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</si>
  <si>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</si>
  <si>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</si>
  <si>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</si>
  <si>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</si>
  <si>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</si>
  <si>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</si>
  <si>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</si>
  <si>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</si>
  <si>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</si>
  <si>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</si>
  <si>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</si>
  <si>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</si>
  <si>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</si>
  <si>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</si>
  <si>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</si>
  <si>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</si>
  <si>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</si>
  <si>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</si>
  <si>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</si>
  <si>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</si>
  <si>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</si>
  <si>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</si>
  <si>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</si>
  <si>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</si>
  <si>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</si>
  <si>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</si>
  <si>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</si>
  <si>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</si>
  <si>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</si>
  <si>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</si>
  <si>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</si>
  <si>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</si>
  <si>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</si>
  <si>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</si>
  <si>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</si>
  <si>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</si>
  <si>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</si>
  <si>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</si>
  <si>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</si>
  <si>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</si>
  <si>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</si>
  <si>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</si>
  <si>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</si>
  <si>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</si>
  <si>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</si>
  <si>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</si>
  <si>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</si>
  <si>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</si>
  <si>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</si>
  <si>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</si>
  <si>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</si>
  <si>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</si>
  <si>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</si>
  <si>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</si>
  <si>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</si>
  <si>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</si>
  <si>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</si>
  <si>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</si>
  <si>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</si>
  <si>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</si>
  <si>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</si>
  <si>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</si>
  <si>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</si>
  <si>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</si>
  <si>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</si>
  <si>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</si>
  <si>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</si>
  <si>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</si>
  <si>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</si>
  <si>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</si>
  <si>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</si>
  <si>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</si>
  <si>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</si>
  <si>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</si>
  <si>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</si>
  <si>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</si>
  <si>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</si>
  <si>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</si>
  <si>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</si>
  <si>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</si>
  <si>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</si>
  <si>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</si>
  <si>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</si>
  <si>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</si>
  <si>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</si>
  <si>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</si>
  <si>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</si>
  <si>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</si>
  <si>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</si>
  <si>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</si>
  <si>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</si>
  <si>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</si>
  <si>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</si>
  <si>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</si>
  <si>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</si>
  <si>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</si>
  <si>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</si>
  <si>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</si>
  <si>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</si>
  <si>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</si>
  <si>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</si>
  <si>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</si>
  <si>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</si>
  <si>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</si>
  <si>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</si>
  <si>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</si>
  <si>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</si>
  <si>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</si>
  <si>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</si>
  <si>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</si>
  <si>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</si>
  <si>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</si>
  <si>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</si>
  <si>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</si>
  <si>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</si>
  <si>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</si>
  <si>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</si>
  <si>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</si>
  <si>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</si>
  <si>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</si>
  <si>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</si>
  <si>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</si>
  <si>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</si>
  <si>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</si>
  <si>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</si>
  <si>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</si>
  <si>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</si>
  <si>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</si>
  <si>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</si>
  <si>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</si>
  <si>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</si>
  <si>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</si>
  <si>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</si>
  <si>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</si>
  <si>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</si>
  <si>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</si>
  <si>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</si>
  <si>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</si>
  <si>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</si>
  <si>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</si>
  <si>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</si>
  <si>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</si>
  <si>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</si>
  <si>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</si>
  <si>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</si>
  <si>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</si>
  <si>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</si>
  <si>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</si>
  <si>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</si>
  <si>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</si>
  <si>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</si>
  <si>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</si>
  <si>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</si>
  <si>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</si>
  <si>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</si>
  <si>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</si>
  <si>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</si>
  <si>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</si>
  <si>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</si>
  <si>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</si>
  <si>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</si>
  <si>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</si>
  <si>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</si>
  <si>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</si>
  <si>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</si>
  <si>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</si>
  <si>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</si>
  <si>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</si>
  <si>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</si>
  <si>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</si>
  <si>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</si>
  <si>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</si>
  <si>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</si>
  <si>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</si>
  <si>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</si>
  <si>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</si>
  <si>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</si>
  <si>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</si>
  <si>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</si>
  <si>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</si>
  <si>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</si>
  <si>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</si>
  <si>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</si>
  <si>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</si>
  <si>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</si>
  <si>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</si>
  <si>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</si>
  <si>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</si>
  <si>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</si>
  <si>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</si>
  <si>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</si>
  <si>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</si>
  <si>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</si>
  <si>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</si>
  <si>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</si>
  <si>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</si>
  <si>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</si>
  <si>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</si>
  <si>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</si>
  <si>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</si>
  <si>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</si>
  <si>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</si>
  <si>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</si>
  <si>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</si>
  <si>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</si>
  <si>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</si>
  <si>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</si>
  <si>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</si>
  <si>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</si>
  <si>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</si>
  <si>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</si>
  <si>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</si>
  <si>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</si>
  <si>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</si>
  <si>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</si>
  <si>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</si>
  <si>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</si>
  <si>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</si>
  <si>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</si>
  <si>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</si>
  <si>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</si>
  <si>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</si>
  <si>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</si>
  <si>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</si>
  <si>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</si>
  <si>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</si>
  <si>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</si>
  <si>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</si>
  <si>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</si>
  <si>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</si>
  <si>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</si>
  <si>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</si>
  <si>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</si>
  <si>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</si>
  <si>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</si>
  <si>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</si>
  <si>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</si>
  <si>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</si>
  <si>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</si>
  <si>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</si>
  <si>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</si>
  <si>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</si>
  <si>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</si>
  <si>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</si>
  <si>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</si>
  <si>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</si>
  <si>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</si>
  <si>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</si>
  <si>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</si>
  <si>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</si>
  <si>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</si>
  <si>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</si>
  <si>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</si>
  <si>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</si>
  <si>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</si>
  <si>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</si>
  <si>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</si>
  <si>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</si>
  <si>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</si>
  <si>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</si>
  <si>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</si>
  <si>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</si>
  <si>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</si>
  <si>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</si>
  <si>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</si>
  <si>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</si>
  <si>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</si>
  <si>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</si>
  <si>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</si>
  <si>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</si>
  <si>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</si>
  <si>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</si>
  <si>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</si>
  <si>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</si>
  <si>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</si>
  <si>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</si>
  <si>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</si>
  <si>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</si>
  <si>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</si>
  <si>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</si>
  <si>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</si>
  <si>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</si>
  <si>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</si>
  <si>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</si>
  <si>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</si>
  <si>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</si>
  <si>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</si>
  <si>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</si>
  <si>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</si>
  <si>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</si>
  <si>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</si>
  <si>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</si>
  <si>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</si>
  <si>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</si>
  <si>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</si>
  <si>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</si>
  <si>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</si>
  <si>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</si>
  <si>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</si>
  <si>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</si>
  <si>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</si>
  <si>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</si>
  <si>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</si>
  <si>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</si>
  <si>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</si>
  <si>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</si>
  <si>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</si>
  <si>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</si>
  <si>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</si>
  <si>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</si>
  <si>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</si>
  <si>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</si>
  <si>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</si>
  <si>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</si>
  <si>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</si>
  <si>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</si>
  <si>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</si>
  <si>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</si>
  <si>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</si>
  <si>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</si>
  <si>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</si>
  <si>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</si>
  <si>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</si>
  <si>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</si>
  <si>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</si>
  <si>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</si>
  <si>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</si>
  <si>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</si>
  <si>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</si>
  <si>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</si>
  <si>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</si>
  <si>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</si>
  <si>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</si>
  <si>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</si>
  <si>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</si>
  <si>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</si>
  <si>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</si>
  <si>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</si>
  <si>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</si>
  <si>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</si>
  <si>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</si>
  <si>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</si>
  <si>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</si>
  <si>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</si>
  <si>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</si>
  <si>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</si>
  <si>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</si>
  <si>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</si>
  <si>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</si>
  <si>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</si>
  <si>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</si>
  <si>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</si>
  <si>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</si>
  <si>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</si>
  <si>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</si>
  <si>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</si>
  <si>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</si>
  <si>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</si>
  <si>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</si>
  <si>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</si>
  <si>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</si>
  <si>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</si>
  <si>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</si>
  <si>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</si>
  <si>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</si>
  <si>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</si>
  <si>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</si>
  <si>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</si>
  <si>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</si>
  <si>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</si>
  <si>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</si>
  <si>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</si>
  <si>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</si>
  <si>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</si>
  <si>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</si>
  <si>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</si>
  <si>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</si>
  <si>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</si>
  <si>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</si>
  <si>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</si>
  <si>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</si>
  <si>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</si>
  <si>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</si>
  <si>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</si>
  <si>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</si>
  <si>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</si>
  <si>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</si>
  <si>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</si>
  <si>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</si>
  <si>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</si>
  <si>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</si>
  <si>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</si>
  <si>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</si>
  <si>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</si>
  <si>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</si>
  <si>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</si>
  <si>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</si>
  <si>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</si>
  <si>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</si>
  <si>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</si>
  <si>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</si>
  <si>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</si>
  <si>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</si>
  <si>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</si>
  <si>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</si>
  <si>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</si>
  <si>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</si>
  <si>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</si>
  <si>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</si>
  <si>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</si>
  <si>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</si>
  <si>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</si>
  <si>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</si>
  <si>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</si>
  <si>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</si>
  <si>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</si>
  <si>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</si>
  <si>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</si>
  <si>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</si>
  <si>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</si>
  <si>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</si>
  <si>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</si>
  <si>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</si>
  <si>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</si>
  <si>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</si>
  <si>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</si>
  <si>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</si>
  <si>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</si>
  <si>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</si>
  <si>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</si>
  <si>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</si>
  <si>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</si>
  <si>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</si>
  <si>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</si>
  <si>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</si>
  <si>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</si>
  <si>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</si>
  <si>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</si>
  <si>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</si>
  <si>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</si>
  <si>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</si>
  <si>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</si>
  <si>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</si>
  <si>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</si>
  <si>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</si>
  <si>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</si>
  <si>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</si>
  <si>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</si>
  <si>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</si>
  <si>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</si>
  <si>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</si>
  <si>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</si>
  <si>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</si>
  <si>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</si>
  <si>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</si>
  <si>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</si>
  <si>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</si>
  <si>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</si>
  <si>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</si>
  <si>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</si>
  <si>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</si>
  <si>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</si>
  <si>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</si>
  <si>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</si>
  <si>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</si>
  <si>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</si>
  <si>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</si>
  <si>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</si>
  <si>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</si>
  <si>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</si>
  <si>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</si>
  <si>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</si>
  <si>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</si>
  <si>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</si>
  <si>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</si>
  <si>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</si>
  <si>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</si>
  <si>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</si>
  <si>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</si>
  <si>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</si>
  <si>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</si>
  <si>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</si>
  <si>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</si>
  <si>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</si>
  <si>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</si>
  <si>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</si>
  <si>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</si>
  <si>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</si>
  <si>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</si>
  <si>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</si>
  <si>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</si>
  <si>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</si>
  <si>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</si>
  <si>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</si>
  <si>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</si>
  <si>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</si>
  <si>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</si>
  <si>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</si>
  <si>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</si>
  <si>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</si>
  <si>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</si>
  <si>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</si>
  <si>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</si>
  <si>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</si>
  <si>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</si>
  <si>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</si>
  <si>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</si>
  <si>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</si>
  <si>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</si>
  <si>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</si>
  <si>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</si>
  <si>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</si>
  <si>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</si>
  <si>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</si>
  <si>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</si>
  <si>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</si>
  <si>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</si>
  <si>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</si>
  <si>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</si>
  <si>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</si>
  <si>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</si>
  <si>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</si>
  <si>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</si>
  <si>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</si>
  <si>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</si>
  <si>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</si>
  <si>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</si>
  <si>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</si>
  <si>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</si>
  <si>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</si>
  <si>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</si>
  <si>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</si>
  <si>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</si>
  <si>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</si>
  <si>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</si>
  <si>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</si>
  <si>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</si>
  <si>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</si>
  <si>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</si>
  <si>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</si>
  <si>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</si>
  <si>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</si>
  <si>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</si>
  <si>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</si>
  <si>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</si>
  <si>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</si>
  <si>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</si>
  <si>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</si>
  <si>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</si>
  <si>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</si>
  <si>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</si>
  <si>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</si>
  <si>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</si>
  <si>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</si>
  <si>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</si>
  <si>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</si>
  <si>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</si>
  <si>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</si>
  <si>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</si>
  <si>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</si>
  <si>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</si>
  <si>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</si>
  <si>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</si>
  <si>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</si>
  <si>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</si>
  <si>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</si>
  <si>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</si>
  <si>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</si>
  <si>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</si>
  <si>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</si>
  <si>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</si>
  <si>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</si>
  <si>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</si>
  <si>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</si>
  <si>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</si>
  <si>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</si>
  <si>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</si>
  <si>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</si>
  <si>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</si>
  <si>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</si>
  <si>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</si>
  <si>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</si>
  <si>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</si>
  <si>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</si>
  <si>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</si>
  <si>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</si>
  <si>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</si>
  <si>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</si>
  <si>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</si>
  <si>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</si>
  <si>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</si>
  <si>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</si>
  <si>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</si>
  <si>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</si>
  <si>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</si>
  <si>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</si>
  <si>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</si>
  <si>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</si>
  <si>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</si>
  <si>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</si>
  <si>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</si>
  <si>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</si>
  <si>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</si>
  <si>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</si>
  <si>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</si>
  <si>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</si>
  <si>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</si>
  <si>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</si>
  <si>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</si>
  <si>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</si>
  <si>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</si>
  <si>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</si>
  <si>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</si>
  <si>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</si>
  <si>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</si>
  <si>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</si>
  <si>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</si>
  <si>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</si>
  <si>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</si>
  <si>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</si>
  <si>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</si>
  <si>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</si>
  <si>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</si>
  <si>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</si>
  <si>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</si>
  <si>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</si>
  <si>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</si>
  <si>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</si>
  <si>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</si>
  <si>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</si>
  <si>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</si>
  <si>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</si>
  <si>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</si>
  <si>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</si>
  <si>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</si>
  <si>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</si>
  <si>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</si>
  <si>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</si>
  <si>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</si>
  <si>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</si>
  <si>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</si>
  <si>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</si>
  <si>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</si>
  <si>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</si>
  <si>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</si>
  <si>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</si>
  <si>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</si>
  <si>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</si>
  <si>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</si>
  <si>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</si>
  <si>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</si>
  <si>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</si>
  <si>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</si>
  <si>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</si>
  <si>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</si>
  <si>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</si>
  <si>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</si>
  <si>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</si>
  <si>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</si>
  <si>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</si>
  <si>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</si>
  <si>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</si>
  <si>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</si>
  <si>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</si>
  <si>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</si>
  <si>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</si>
  <si>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</si>
  <si>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</si>
  <si>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</si>
  <si>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</si>
  <si>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</si>
  <si>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</si>
  <si>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</si>
  <si>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</si>
  <si>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</si>
  <si>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</si>
  <si>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</si>
  <si>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</si>
  <si>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</si>
  <si>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</si>
  <si>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</si>
  <si>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</si>
  <si>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</si>
  <si>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</si>
  <si>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</si>
  <si>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</si>
  <si>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</si>
  <si>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</si>
  <si>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</si>
  <si>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</si>
  <si>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</si>
  <si>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</si>
  <si>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</si>
  <si>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</si>
  <si>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</si>
  <si>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</si>
  <si>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</si>
  <si>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</si>
  <si>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</si>
  <si>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</si>
  <si>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</si>
  <si>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</si>
  <si>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</si>
  <si>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</si>
  <si>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</si>
  <si>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</si>
  <si>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</si>
  <si>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</si>
  <si>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</si>
  <si>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</si>
  <si>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</si>
  <si>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</si>
  <si>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</si>
  <si>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</si>
  <si>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</si>
  <si>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</si>
  <si>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</si>
  <si>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</si>
  <si>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</si>
  <si>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</si>
  <si>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</si>
  <si>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</si>
  <si>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</si>
  <si>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</si>
  <si>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</si>
  <si>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</si>
  <si>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</si>
  <si>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</si>
  <si>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</si>
  <si>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</si>
  <si>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</si>
  <si>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</si>
  <si>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</si>
  <si>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</si>
  <si>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</si>
  <si>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</si>
  <si>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</si>
  <si>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</si>
  <si>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</si>
  <si>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</si>
  <si>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</si>
  <si>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</si>
  <si>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</si>
  <si>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</si>
  <si>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</si>
  <si>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</si>
  <si>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</si>
  <si>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</si>
  <si>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</si>
  <si>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</si>
  <si>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</si>
  <si>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</si>
  <si>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</si>
  <si>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</si>
  <si>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</si>
  <si>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</si>
  <si>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</si>
  <si>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</si>
  <si>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</si>
  <si>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</si>
  <si>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</si>
  <si>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</si>
  <si>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</si>
  <si>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</si>
  <si>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</si>
  <si>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</si>
  <si>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</si>
  <si>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</si>
  <si>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</si>
  <si>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</si>
  <si>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</si>
  <si>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</si>
  <si>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</si>
  <si>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</si>
  <si>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</si>
  <si>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</si>
  <si>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</si>
  <si>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</si>
  <si>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</si>
  <si>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</si>
  <si>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</si>
  <si>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</si>
  <si>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</si>
  <si>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</si>
  <si>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</si>
  <si>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</si>
  <si>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</si>
  <si>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</si>
  <si>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</si>
  <si>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</si>
  <si>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</si>
  <si>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</si>
  <si>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</si>
  <si>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</si>
  <si>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</si>
  <si>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</si>
  <si>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</si>
  <si>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</si>
  <si>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</si>
  <si>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</si>
  <si>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</si>
  <si>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</si>
  <si>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</si>
  <si>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</si>
  <si>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</si>
  <si>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</si>
  <si>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</si>
  <si>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</si>
  <si>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</si>
  <si>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</si>
  <si>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</si>
  <si>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</si>
  <si>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</si>
  <si>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</si>
  <si>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</si>
  <si>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</si>
  <si>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</si>
  <si>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</si>
  <si>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</si>
  <si>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</si>
  <si>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</si>
  <si>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</si>
  <si>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</si>
  <si>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</si>
  <si>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</si>
  <si>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</si>
  <si>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</si>
  <si>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</si>
  <si>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</si>
  <si>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</si>
  <si>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</si>
  <si>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</si>
  <si>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</si>
  <si>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</si>
  <si>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</si>
  <si>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</si>
  <si>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</si>
  <si>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</si>
  <si>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</si>
  <si>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</si>
  <si>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</si>
  <si>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</si>
  <si>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</si>
  <si>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</si>
  <si>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</si>
  <si>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</si>
  <si>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</si>
  <si>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</si>
  <si>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</si>
  <si>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</si>
  <si>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</si>
  <si>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</si>
  <si>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</si>
  <si>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</si>
  <si>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</si>
  <si>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</si>
  <si>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</si>
  <si>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</si>
  <si>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</si>
  <si>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</si>
  <si>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</si>
  <si>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</si>
  <si>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</si>
  <si>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</si>
  <si>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</si>
  <si>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</si>
  <si>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</si>
  <si>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</si>
  <si>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</si>
  <si>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</si>
  <si>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</si>
  <si>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</si>
  <si>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</si>
  <si>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</si>
  <si>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</si>
  <si>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</si>
  <si>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</si>
  <si>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</si>
  <si>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</si>
  <si>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</si>
  <si>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</si>
  <si>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</si>
  <si>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</si>
  <si>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</si>
  <si>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</si>
  <si>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</si>
  <si>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</si>
  <si>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</si>
  <si>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</si>
  <si>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</si>
  <si>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</si>
  <si>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</si>
  <si>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</si>
  <si>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</si>
  <si>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</si>
  <si>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</si>
  <si>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</si>
  <si>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</si>
  <si>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</si>
  <si>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</si>
  <si>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</si>
  <si>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</si>
  <si>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</si>
  <si>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</si>
  <si>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</si>
  <si>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</si>
  <si>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</si>
  <si>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</si>
  <si>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</si>
  <si>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</si>
  <si>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</si>
  <si>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</si>
  <si>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</si>
  <si>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</si>
  <si>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</si>
  <si>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</si>
  <si>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</si>
  <si>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</si>
  <si>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</si>
  <si>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</si>
  <si>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</si>
  <si>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</si>
  <si>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</si>
  <si>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</si>
  <si>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</si>
  <si>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</si>
  <si>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</si>
  <si>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</si>
  <si>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</si>
  <si>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</si>
  <si>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</si>
  <si>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</si>
  <si>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</si>
  <si>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</si>
  <si>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</si>
  <si>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</si>
  <si>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</si>
  <si>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</si>
  <si>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</si>
  <si>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</si>
  <si>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</si>
  <si>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</si>
  <si>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</si>
  <si>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</si>
  <si>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</si>
  <si>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</si>
  <si>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</si>
  <si>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</si>
  <si>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</si>
  <si>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</si>
  <si>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</si>
  <si>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</si>
  <si>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</si>
  <si>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</si>
  <si>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</si>
  <si>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</si>
  <si>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</si>
  <si>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</si>
  <si>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</si>
  <si>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</si>
  <si>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</si>
  <si>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</si>
  <si>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</si>
  <si>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</si>
  <si>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</si>
  <si>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</si>
  <si>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</si>
  <si>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</si>
  <si>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</si>
  <si>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</si>
  <si>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</si>
  <si>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</si>
  <si>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</si>
  <si>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</si>
  <si>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</si>
  <si>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</si>
  <si>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</si>
  <si>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</si>
  <si>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</si>
  <si>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</si>
  <si>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</si>
  <si>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</si>
  <si>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</si>
  <si>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</si>
  <si>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</si>
  <si>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</si>
  <si>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</si>
  <si>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</si>
  <si>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</si>
  <si>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</si>
  <si>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</si>
  <si>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</si>
  <si>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</si>
  <si>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</si>
  <si>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</si>
  <si>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</si>
  <si>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</si>
  <si>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</si>
  <si>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</si>
  <si>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</si>
  <si>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</si>
  <si>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</si>
  <si>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</si>
  <si>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</si>
  <si>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</si>
  <si>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</si>
  <si>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</si>
  <si>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</si>
  <si>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</si>
  <si>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</si>
  <si>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</si>
  <si>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</si>
  <si>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</si>
  <si>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</si>
  <si>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</si>
  <si>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</si>
  <si>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</si>
  <si>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</si>
  <si>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</si>
  <si>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</si>
  <si>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</si>
  <si>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</si>
  <si>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</si>
  <si>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</si>
  <si>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</si>
  <si>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</si>
  <si>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</si>
  <si>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</si>
  <si>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</si>
  <si>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</si>
  <si>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</si>
  <si>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</si>
  <si>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</si>
  <si>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</si>
  <si>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</si>
  <si>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</si>
  <si>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</si>
  <si>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</si>
  <si>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</si>
  <si>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</si>
  <si>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</si>
  <si>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</si>
  <si>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</si>
  <si>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</si>
  <si>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</si>
  <si>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</si>
  <si>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</si>
  <si>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</si>
  <si>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</si>
  <si>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</si>
  <si>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</si>
  <si>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</si>
  <si>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</si>
  <si>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</si>
  <si>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</si>
  <si>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</si>
  <si>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</si>
  <si>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</si>
  <si>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</si>
  <si>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</si>
  <si>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</si>
  <si>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</si>
  <si>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</si>
  <si>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</si>
  <si>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</si>
  <si>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</si>
  <si>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</si>
  <si>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</si>
  <si>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</si>
  <si>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</si>
  <si>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</si>
  <si>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</si>
  <si>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</si>
  <si>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</si>
  <si>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</si>
  <si>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</si>
  <si>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</si>
  <si>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</si>
  <si>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</si>
  <si>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</si>
  <si>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</si>
  <si>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</si>
  <si>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</si>
  <si>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</si>
  <si>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</si>
  <si>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</si>
  <si>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</si>
  <si>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</si>
  <si>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</si>
  <si>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</si>
  <si>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</si>
  <si>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</si>
  <si>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</si>
  <si>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</si>
  <si>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</si>
  <si>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</si>
  <si>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</si>
  <si>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</si>
  <si>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</si>
  <si>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</si>
  <si>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</si>
  <si>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</si>
  <si>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</si>
  <si>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</si>
  <si>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</si>
  <si>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</si>
  <si>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</si>
  <si>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</si>
  <si>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</si>
  <si>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</si>
  <si>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</si>
  <si>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</si>
  <si>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</si>
  <si>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</si>
  <si>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</si>
  <si>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</si>
  <si>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</si>
  <si>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</si>
  <si>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</si>
  <si>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</si>
  <si>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</si>
  <si>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</si>
  <si>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</si>
  <si>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</si>
  <si>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</si>
  <si>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</si>
  <si>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</si>
  <si>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</si>
  <si>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</si>
  <si>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</si>
  <si>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</si>
  <si>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</si>
  <si>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</si>
  <si>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</si>
  <si>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</si>
  <si>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</si>
  <si>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</si>
  <si>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</si>
  <si>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</si>
  <si>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</si>
  <si>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</si>
  <si>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</si>
  <si>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</si>
  <si>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</si>
  <si>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</si>
  <si>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</si>
  <si>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</si>
  <si>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</si>
  <si>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</si>
  <si>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</si>
  <si>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</si>
  <si>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</si>
  <si>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</si>
  <si>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</si>
  <si>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</si>
  <si>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</si>
  <si>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</si>
  <si>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</si>
  <si>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</si>
  <si>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</si>
  <si>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</si>
  <si>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</si>
  <si>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</si>
  <si>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</si>
  <si>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</si>
  <si>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</si>
  <si>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</si>
  <si>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</si>
  <si>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</si>
  <si>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</si>
  <si>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</si>
  <si>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</si>
  <si>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</si>
  <si>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</si>
  <si>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</si>
  <si>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</si>
  <si>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</si>
  <si>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</si>
  <si>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</si>
  <si>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</si>
  <si>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</si>
  <si>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</si>
  <si>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</si>
  <si>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</si>
  <si>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</si>
  <si>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</si>
  <si>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</si>
  <si>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</si>
  <si>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</si>
  <si>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</si>
  <si>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</si>
  <si>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</si>
  <si>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</si>
  <si>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</si>
  <si>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</si>
  <si>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</si>
  <si>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</si>
  <si>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</si>
  <si>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</si>
  <si>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</si>
  <si>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</si>
  <si>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</si>
  <si>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</si>
  <si>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</si>
  <si>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</si>
  <si>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</si>
  <si>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</si>
  <si>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</si>
  <si>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</si>
  <si>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</si>
  <si>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</si>
  <si>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</si>
  <si>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</si>
  <si>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</si>
  <si>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</si>
  <si>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</si>
  <si>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</si>
  <si>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</si>
  <si>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</si>
  <si>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</si>
  <si>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</si>
  <si>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</si>
  <si>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</si>
  <si>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</si>
  <si>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</si>
  <si>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</si>
  <si>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</si>
  <si>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</si>
  <si>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</si>
  <si>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</si>
  <si>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</si>
  <si>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</si>
  <si>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</si>
  <si>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</si>
  <si>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</si>
  <si>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</si>
  <si>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</si>
  <si>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</si>
  <si>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</si>
  <si>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</si>
  <si>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</si>
  <si>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</si>
  <si>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</si>
  <si>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</si>
  <si>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</si>
  <si>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</si>
  <si>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</si>
  <si>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</si>
  <si>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</si>
  <si>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</si>
  <si>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</si>
  <si>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</si>
  <si>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</si>
  <si>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</si>
  <si>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</si>
  <si>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</si>
  <si>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</si>
  <si>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</si>
  <si>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</si>
  <si>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</si>
  <si>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</si>
  <si>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</si>
  <si>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</si>
  <si>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</si>
  <si>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</si>
  <si>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</si>
  <si>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</si>
  <si>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</si>
  <si>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</si>
  <si>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</si>
  <si>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</si>
  <si>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</si>
  <si>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</si>
  <si>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</si>
  <si>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</si>
  <si>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</si>
  <si>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</si>
  <si>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</si>
  <si>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</si>
  <si>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</si>
  <si>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</si>
  <si>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</si>
  <si>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</si>
  <si>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</si>
  <si>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</si>
  <si>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</si>
  <si>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</si>
  <si>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</si>
  <si>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</si>
  <si>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</si>
  <si>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</si>
  <si>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</si>
  <si>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</si>
  <si>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</si>
  <si>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</si>
  <si>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</si>
  <si>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</si>
  <si>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</si>
  <si>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</si>
  <si>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</si>
  <si>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</si>
  <si>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</si>
  <si>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</si>
  <si>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</si>
  <si>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</si>
  <si>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</si>
  <si>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</si>
  <si>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</si>
  <si>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</si>
  <si>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</si>
  <si>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</si>
  <si>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</si>
  <si>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</si>
  <si>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</si>
  <si>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</si>
  <si>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</si>
  <si>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</si>
  <si>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</si>
  <si>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</si>
  <si>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</si>
  <si>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</si>
  <si>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</si>
  <si>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</si>
  <si>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</si>
  <si>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</si>
  <si>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</si>
  <si>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</si>
  <si>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</si>
  <si>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</si>
  <si>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</si>
  <si>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</si>
  <si>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</si>
  <si>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</si>
  <si>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</si>
  <si>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</si>
  <si>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</si>
  <si>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</si>
  <si>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</si>
  <si>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</si>
  <si>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</si>
  <si>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</si>
  <si>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</si>
  <si>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</si>
  <si>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</si>
  <si>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</si>
  <si>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</si>
  <si>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</si>
  <si>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</si>
  <si>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</si>
  <si>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</si>
  <si>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</si>
  <si>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</si>
  <si>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</si>
  <si>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</si>
  <si>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</si>
  <si>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</si>
  <si>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</si>
  <si>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</si>
  <si>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</si>
  <si>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</si>
  <si>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</si>
  <si>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</si>
  <si>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</si>
  <si>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</si>
  <si>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</si>
  <si>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</si>
  <si>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</si>
  <si>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</si>
  <si>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</si>
  <si>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</si>
  <si>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</si>
  <si>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</si>
  <si>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</si>
  <si>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</si>
  <si>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</si>
  <si>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</si>
  <si>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</si>
  <si>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</si>
  <si>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</si>
  <si>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</si>
  <si>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</si>
  <si>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</si>
  <si>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</si>
  <si>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</si>
  <si>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</si>
  <si>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</si>
  <si>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</si>
  <si>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</si>
  <si>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</si>
  <si>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</si>
  <si>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</si>
  <si>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</si>
  <si>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</si>
  <si>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</si>
  <si>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</si>
  <si>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</si>
  <si>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</si>
  <si>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</si>
  <si>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</si>
  <si>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</si>
  <si>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</si>
  <si>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</si>
  <si>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</si>
  <si>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</si>
  <si>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</si>
  <si>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</si>
  <si>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</si>
  <si>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</si>
  <si>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</si>
  <si>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</si>
  <si>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</si>
  <si>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</si>
  <si>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</si>
  <si>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</si>
  <si>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</si>
  <si>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</si>
  <si>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</si>
  <si>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</si>
  <si>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</si>
  <si>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</si>
  <si>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</si>
  <si>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</si>
  <si>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</si>
  <si>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</si>
  <si>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</si>
  <si>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</si>
  <si>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</si>
  <si>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</si>
  <si>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</si>
  <si>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</si>
  <si>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</si>
  <si>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</si>
  <si>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</si>
  <si>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</si>
  <si>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</si>
  <si>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</si>
  <si>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</si>
  <si>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</si>
  <si>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</si>
  <si>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</si>
  <si>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</si>
  <si>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</si>
  <si>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</si>
  <si>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</si>
  <si>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</si>
  <si>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</si>
  <si>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</si>
  <si>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</si>
  <si>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</si>
  <si>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</si>
  <si>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</si>
  <si>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</si>
  <si>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</si>
  <si>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</si>
  <si>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</si>
  <si>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</si>
  <si>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</si>
  <si>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</si>
  <si>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</si>
  <si>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</si>
  <si>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</si>
  <si>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</si>
  <si>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</si>
  <si>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</si>
  <si>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</si>
  <si>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</si>
  <si>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</si>
  <si>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</si>
  <si>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</si>
  <si>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</si>
  <si>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</si>
  <si>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</si>
  <si>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</si>
  <si>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</si>
  <si>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</si>
  <si>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</si>
  <si>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</si>
  <si>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</si>
  <si>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</si>
  <si>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</si>
  <si>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</si>
  <si>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</si>
  <si>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</si>
  <si>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</si>
  <si>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</si>
  <si>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</si>
  <si>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</si>
  <si>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</si>
  <si>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</si>
  <si>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</si>
  <si>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</si>
  <si>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</si>
  <si>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</si>
  <si>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</si>
  <si>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</si>
  <si>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</si>
  <si>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</si>
  <si>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</si>
  <si>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</si>
  <si>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</si>
  <si>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</si>
  <si>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</si>
  <si>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</si>
  <si>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</si>
  <si>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</si>
  <si>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</si>
  <si>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</si>
  <si>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</si>
  <si>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</si>
  <si>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</si>
  <si>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</si>
  <si>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</si>
  <si>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</si>
  <si>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</si>
  <si>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</si>
  <si>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</si>
  <si>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</si>
  <si>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</si>
  <si>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</si>
  <si>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</si>
  <si>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</si>
  <si>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</si>
  <si>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</si>
  <si>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</si>
  <si>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</si>
  <si>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</si>
  <si>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</si>
  <si>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</si>
  <si>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</si>
  <si>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</si>
  <si>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</si>
  <si>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</si>
  <si>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</si>
  <si>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</si>
  <si>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</si>
  <si>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</si>
  <si>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</si>
  <si>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</si>
  <si>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</si>
  <si>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</si>
  <si>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</si>
  <si>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</si>
  <si>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</si>
  <si>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</si>
  <si>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</si>
  <si>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</si>
  <si>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</si>
  <si>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</si>
  <si>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</si>
  <si>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</si>
  <si>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</si>
  <si>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</si>
  <si>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</si>
  <si>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</si>
  <si>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</si>
  <si>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</si>
  <si>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</si>
  <si>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</si>
  <si>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</si>
  <si>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</si>
  <si>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</si>
  <si>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</si>
  <si>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</si>
  <si>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</si>
  <si>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</si>
  <si>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</si>
  <si>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</si>
  <si>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</si>
  <si>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</si>
  <si>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</si>
  <si>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</si>
  <si>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</si>
  <si>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</si>
  <si>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</si>
  <si>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</si>
  <si>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</si>
  <si>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</si>
  <si>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</si>
  <si>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</si>
  <si>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</si>
  <si>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</si>
  <si>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</si>
  <si>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</si>
  <si>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</si>
  <si>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</si>
  <si>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</si>
  <si>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</si>
  <si>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</si>
  <si>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</si>
  <si>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</si>
  <si>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</si>
  <si>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</si>
  <si>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</si>
  <si>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</si>
  <si>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</si>
  <si>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</si>
  <si>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</si>
  <si>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</si>
  <si>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</si>
  <si>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</si>
  <si>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</si>
  <si>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</si>
  <si>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</si>
  <si>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</si>
  <si>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</si>
  <si>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</si>
  <si>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</si>
  <si>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</si>
  <si>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</si>
  <si>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</si>
  <si>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</si>
  <si>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</si>
  <si>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</si>
  <si>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</si>
  <si>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</si>
  <si>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</si>
  <si>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</si>
  <si>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</si>
  <si>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</si>
  <si>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</si>
  <si>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</si>
  <si>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</si>
  <si>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</si>
  <si>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</si>
  <si>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</si>
  <si>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</si>
  <si>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</si>
  <si>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</si>
  <si>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</si>
  <si>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</si>
  <si>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</si>
  <si>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</si>
  <si>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</si>
  <si>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</si>
  <si>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</si>
  <si>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</si>
  <si>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</si>
  <si>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</si>
  <si>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</si>
  <si>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</si>
  <si>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</si>
  <si>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</si>
  <si>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</si>
  <si>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</si>
  <si>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</si>
  <si>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</si>
  <si>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</si>
  <si>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</si>
  <si>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</si>
  <si>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</si>
  <si>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</si>
  <si>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</si>
  <si>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</si>
  <si>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</si>
  <si>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</si>
  <si>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</si>
  <si>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</si>
  <si>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</si>
  <si>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</si>
  <si>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</si>
  <si>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</si>
  <si>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</si>
  <si>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</si>
  <si>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</si>
  <si>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</si>
  <si>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</si>
  <si>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</si>
  <si>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</si>
  <si>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</si>
  <si>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</si>
  <si>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</si>
  <si>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</si>
  <si>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</si>
  <si>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</si>
  <si>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</si>
  <si>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</si>
  <si>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</si>
  <si>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</si>
  <si>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</si>
  <si>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</si>
  <si>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</si>
  <si>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</si>
  <si>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</si>
  <si>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</si>
  <si>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</si>
  <si>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</si>
  <si>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</si>
  <si>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</si>
  <si>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</si>
  <si>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</si>
  <si>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</si>
  <si>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</si>
  <si>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</si>
  <si>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</si>
  <si>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</si>
  <si>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</si>
  <si>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</si>
  <si>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</si>
  <si>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</si>
  <si>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</si>
  <si>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</si>
  <si>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</si>
  <si>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</si>
  <si>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</si>
  <si>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</si>
  <si>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</si>
  <si>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</si>
  <si>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</si>
  <si>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</si>
  <si>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</si>
  <si>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</si>
  <si>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</si>
  <si>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</si>
  <si>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</si>
  <si>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</si>
  <si>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</si>
  <si>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</si>
  <si>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</si>
  <si>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</si>
  <si>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</si>
  <si>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</si>
  <si>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</si>
  <si>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</si>
  <si>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</si>
  <si>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</si>
  <si>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</si>
  <si>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</si>
  <si>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</si>
  <si>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</si>
  <si>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</si>
  <si>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</si>
  <si>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</si>
  <si>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</si>
  <si>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</si>
  <si>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</si>
  <si>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</si>
  <si>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</si>
  <si>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</si>
  <si>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</si>
  <si>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</si>
  <si>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</si>
  <si>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</si>
  <si>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</si>
  <si>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</si>
  <si>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</si>
  <si>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</si>
  <si>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</si>
  <si>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</si>
  <si>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</si>
  <si>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</si>
  <si>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</si>
  <si>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</si>
  <si>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</si>
  <si>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</si>
  <si>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</si>
  <si>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</si>
  <si>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</si>
  <si>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</si>
  <si>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</si>
  <si>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</si>
  <si>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</si>
  <si>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</si>
  <si>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</si>
  <si>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</si>
  <si>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</si>
  <si>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</si>
  <si>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</si>
  <si>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</si>
  <si>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</si>
  <si>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</si>
  <si>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</si>
  <si>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</si>
  <si>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</si>
  <si>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</si>
  <si>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</si>
  <si>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</si>
  <si>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</si>
  <si>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</si>
  <si>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</si>
  <si>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</si>
  <si>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</si>
  <si>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</si>
  <si>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</si>
  <si>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</si>
  <si>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</si>
  <si>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</si>
  <si>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</si>
  <si>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</si>
  <si>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</si>
  <si>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</si>
  <si>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</si>
  <si>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</si>
  <si>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</si>
  <si>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</si>
  <si>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</si>
  <si>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</si>
  <si>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</si>
  <si>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</si>
  <si>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</si>
  <si>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</si>
  <si>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</si>
  <si>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</si>
  <si>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</si>
  <si>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</si>
  <si>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</si>
  <si>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</si>
  <si>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</si>
  <si>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</si>
  <si>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</si>
  <si>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</si>
  <si>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</si>
  <si>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</si>
  <si>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</si>
  <si>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</si>
  <si>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</si>
  <si>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</si>
  <si>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</si>
  <si>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</si>
  <si>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</si>
  <si>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</si>
  <si>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</si>
  <si>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</si>
  <si>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</si>
  <si>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</si>
  <si>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</si>
  <si>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</si>
  <si>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</si>
  <si>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</si>
  <si>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</si>
  <si>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</si>
  <si>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</si>
  <si>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</si>
  <si>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</si>
  <si>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</si>
  <si>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</si>
  <si>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</si>
  <si>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</si>
  <si>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</si>
  <si>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</si>
  <si>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</si>
  <si>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</si>
  <si>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</si>
  <si>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</si>
  <si>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</si>
  <si>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</si>
  <si>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</si>
  <si>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</si>
  <si>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</si>
  <si>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</si>
  <si>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</si>
  <si>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</si>
  <si>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</si>
  <si>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</si>
  <si>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</si>
  <si>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</si>
  <si>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</si>
  <si>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</si>
  <si>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</si>
  <si>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</si>
  <si>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</si>
  <si>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</si>
  <si>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</si>
  <si>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</si>
  <si>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</si>
  <si>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</si>
  <si>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</si>
  <si>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</si>
  <si>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</si>
  <si>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</si>
  <si>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</si>
  <si>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</si>
  <si>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</si>
  <si>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</si>
  <si>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</si>
  <si>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</si>
  <si>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</si>
  <si>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</si>
  <si>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</si>
  <si>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</si>
  <si>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</si>
  <si>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</si>
  <si>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</si>
  <si>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</si>
  <si>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</si>
  <si>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</si>
  <si>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</si>
  <si>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</si>
  <si>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</si>
  <si>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</si>
  <si>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</si>
  <si>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</si>
  <si>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</si>
  <si>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</si>
  <si>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</si>
  <si>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</si>
  <si>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</si>
  <si>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</si>
  <si>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</si>
  <si>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</si>
  <si>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</si>
  <si>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</si>
  <si>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</si>
  <si>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</si>
  <si>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</si>
  <si>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</si>
  <si>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</si>
  <si>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</si>
  <si>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</si>
  <si>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</si>
  <si>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</si>
  <si>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</si>
  <si>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</si>
  <si>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</si>
  <si>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</si>
  <si>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</si>
  <si>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</si>
  <si>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</si>
  <si>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</si>
  <si>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</si>
  <si>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</si>
  <si>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</si>
  <si>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</si>
  <si>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</si>
  <si>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</si>
  <si>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</si>
  <si>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</si>
  <si>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</si>
  <si>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</si>
  <si>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</si>
  <si>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</si>
  <si>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</si>
  <si>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</si>
  <si>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</si>
  <si>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</si>
  <si>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</si>
  <si>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</si>
  <si>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</si>
  <si>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</si>
  <si>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</si>
  <si>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</si>
  <si>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</si>
  <si>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</si>
  <si>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</si>
  <si>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</si>
  <si>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</si>
  <si>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</si>
  <si>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</si>
  <si>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</si>
  <si>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</si>
  <si>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</si>
  <si>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</si>
  <si>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</si>
  <si>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</si>
  <si>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</si>
  <si>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</si>
  <si>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</si>
  <si>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</si>
  <si>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</si>
  <si>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</si>
  <si>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</si>
  <si>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</si>
  <si>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</si>
  <si>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</si>
  <si>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</si>
  <si>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</si>
  <si>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</si>
  <si>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</si>
  <si>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</si>
  <si>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</si>
  <si>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</si>
  <si>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</si>
  <si>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</si>
  <si>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</si>
  <si>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</si>
  <si>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</si>
  <si>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</si>
  <si>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</si>
  <si>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</si>
  <si>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</si>
  <si>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</si>
  <si>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</si>
  <si>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</si>
  <si>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</si>
  <si>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</si>
  <si>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</si>
  <si>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</si>
  <si>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</si>
  <si>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</si>
  <si>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</si>
  <si>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</si>
  <si>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</si>
  <si>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</si>
  <si>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</si>
  <si>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</si>
  <si>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</si>
  <si>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</si>
  <si>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</si>
  <si>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</si>
  <si>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</si>
  <si>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</si>
  <si>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</si>
  <si>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</si>
  <si>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</si>
  <si>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</si>
  <si>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</si>
  <si>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</si>
  <si>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</si>
  <si>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</si>
  <si>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</si>
  <si>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</si>
  <si>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</si>
  <si>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</si>
  <si>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</si>
  <si>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</si>
  <si>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</si>
  <si>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</si>
  <si>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</si>
  <si>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</si>
  <si>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</si>
  <si>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</si>
  <si>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</si>
  <si>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</si>
  <si>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</si>
  <si>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</si>
  <si>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</si>
  <si>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</si>
  <si>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</si>
  <si>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</si>
  <si>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</si>
  <si>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</si>
  <si>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</si>
  <si>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</si>
  <si>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</si>
  <si>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</si>
  <si>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</si>
  <si>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</si>
  <si>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</si>
  <si>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</si>
  <si>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</si>
  <si>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</si>
  <si>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</si>
  <si>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</si>
  <si>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</si>
  <si>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</si>
  <si>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</si>
  <si>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</si>
  <si>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</si>
  <si>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</si>
  <si>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</si>
  <si>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</si>
  <si>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</si>
  <si>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</si>
  <si>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</si>
  <si>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</si>
  <si>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</si>
  <si>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</si>
  <si>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</si>
  <si>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</si>
  <si>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</si>
  <si>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</si>
  <si>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</si>
  <si>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</si>
  <si>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</si>
  <si>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</si>
  <si>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</si>
  <si>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</si>
  <si>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</si>
  <si>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</si>
  <si>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</si>
  <si>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</si>
  <si>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</si>
  <si>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</si>
  <si>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</si>
  <si>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</si>
  <si>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</si>
  <si>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</si>
  <si>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</si>
  <si>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</si>
  <si>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</si>
  <si>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</si>
  <si>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</si>
  <si>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</si>
  <si>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</si>
  <si>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</si>
  <si>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</si>
  <si>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</si>
  <si>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</si>
  <si>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</si>
  <si>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</si>
  <si>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</si>
  <si>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</si>
  <si>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</si>
  <si>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</si>
  <si>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</si>
  <si>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</si>
  <si>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</si>
  <si>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</si>
  <si>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</si>
  <si>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</si>
  <si>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</si>
  <si>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</si>
  <si>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</si>
  <si>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</si>
  <si>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</si>
  <si>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</si>
  <si>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</si>
  <si>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</si>
  <si>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</si>
  <si>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</si>
  <si>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</si>
  <si>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</si>
  <si>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</si>
  <si>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</si>
  <si>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</si>
  <si>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</si>
  <si>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</si>
  <si>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</si>
  <si>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</si>
  <si>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</si>
  <si>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</si>
  <si>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</si>
  <si>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</si>
  <si>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</si>
  <si>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</si>
  <si>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</si>
  <si>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</si>
  <si>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</si>
  <si>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</si>
  <si>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</si>
  <si>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</si>
  <si>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</si>
  <si>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</si>
  <si>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</si>
  <si>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</si>
  <si>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</si>
  <si>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</si>
  <si>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</si>
  <si>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</si>
  <si>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</si>
  <si>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</si>
  <si>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</si>
  <si>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</si>
  <si>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</si>
  <si>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</si>
  <si>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</si>
  <si>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</si>
  <si>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</si>
  <si>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</si>
  <si>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</si>
  <si>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</si>
  <si>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</si>
  <si>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</si>
  <si>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</si>
  <si>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</si>
  <si>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</si>
  <si>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</si>
  <si>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</si>
  <si>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</si>
  <si>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</si>
  <si>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</si>
  <si>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</si>
  <si>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</si>
  <si>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</si>
  <si>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</si>
  <si>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</si>
  <si>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</si>
  <si>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</si>
  <si>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</si>
  <si>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</si>
  <si>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</si>
  <si>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</si>
  <si>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</si>
  <si>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</si>
  <si>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</si>
  <si>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</si>
  <si>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</si>
  <si>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</si>
  <si>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</si>
  <si>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</si>
  <si>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</si>
  <si>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</si>
  <si>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</si>
  <si>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</si>
  <si>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</si>
  <si>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</si>
  <si>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</si>
  <si>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</si>
  <si>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</si>
  <si>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</si>
  <si>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</si>
  <si>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</si>
  <si>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</si>
  <si>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</si>
  <si>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</si>
  <si>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</si>
  <si>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</si>
  <si>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</si>
  <si>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</si>
  <si>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</si>
  <si>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</si>
  <si>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</si>
  <si>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</si>
  <si>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</si>
  <si>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</si>
  <si>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</si>
  <si>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</si>
  <si>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</si>
  <si>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</si>
  <si>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</si>
  <si>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</si>
  <si>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</si>
  <si>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</si>
  <si>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</si>
  <si>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</si>
  <si>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</si>
  <si>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</si>
  <si>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</si>
  <si>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</si>
  <si>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</si>
  <si>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</si>
  <si>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</si>
  <si>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</si>
  <si>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</si>
  <si>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</si>
  <si>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</si>
  <si>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</si>
  <si>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</si>
  <si>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</si>
  <si>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</si>
  <si>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</si>
  <si>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</si>
  <si>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</si>
  <si>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</si>
  <si>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</si>
  <si>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</si>
  <si>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</si>
  <si>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</si>
  <si>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</si>
  <si>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</si>
  <si>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</si>
  <si>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</si>
  <si>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</si>
  <si>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</si>
  <si>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</si>
  <si>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</si>
  <si>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</si>
  <si>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</si>
  <si>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</si>
  <si>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</si>
  <si>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</si>
  <si>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</si>
  <si>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</si>
  <si>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</si>
  <si>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</si>
  <si>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</si>
  <si>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</si>
  <si>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</si>
  <si>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</si>
  <si>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</si>
  <si>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</si>
  <si>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</si>
  <si>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</si>
  <si>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</si>
  <si>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</si>
  <si>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</si>
  <si>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</si>
  <si>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</si>
  <si>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</si>
  <si>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</si>
  <si>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</si>
  <si>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</si>
  <si>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</si>
  <si>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</si>
  <si>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</si>
  <si>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</si>
  <si>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</si>
  <si>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</si>
  <si>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</si>
  <si>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</si>
  <si>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</si>
  <si>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</si>
  <si>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</si>
  <si>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</si>
  <si>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</si>
  <si>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</si>
  <si>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</si>
  <si>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</si>
  <si>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</si>
  <si>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</si>
  <si>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</si>
  <si>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</si>
  <si>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</si>
  <si>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</si>
  <si>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</si>
  <si>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</si>
  <si>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</si>
  <si>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</si>
  <si>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</si>
  <si>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</si>
  <si>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</si>
  <si>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</si>
  <si>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</si>
  <si>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</si>
  <si>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</si>
  <si>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</si>
  <si>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</si>
  <si>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</si>
  <si>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</si>
  <si>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</si>
  <si>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</si>
  <si>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</si>
  <si>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</si>
  <si>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</si>
  <si>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</si>
  <si>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</si>
  <si>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</si>
  <si>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</si>
  <si>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</si>
  <si>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</si>
  <si>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</si>
  <si>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</si>
  <si>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</si>
  <si>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</si>
  <si>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</si>
  <si>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</si>
  <si>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</si>
  <si>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</si>
  <si>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</si>
  <si>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</si>
  <si>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</si>
  <si>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</si>
  <si>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</si>
  <si>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</si>
  <si>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</si>
  <si>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</si>
  <si>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</si>
  <si>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</si>
  <si>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</si>
  <si>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</si>
  <si>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</si>
  <si>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</si>
  <si>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</si>
  <si>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</si>
  <si>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</si>
  <si>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</si>
  <si>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</si>
  <si>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</si>
  <si>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</si>
  <si>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</si>
  <si>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</si>
  <si>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</si>
  <si>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</si>
  <si>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</si>
  <si>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</si>
  <si>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</si>
  <si>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</si>
  <si>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</si>
  <si>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</si>
  <si>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</si>
  <si>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</si>
  <si>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</si>
  <si>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</si>
  <si>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</si>
  <si>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</si>
  <si>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</si>
  <si>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</si>
  <si>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</si>
  <si>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</si>
  <si>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</si>
  <si>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</si>
  <si>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</si>
  <si>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</si>
  <si>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</si>
  <si>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</si>
  <si>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</si>
  <si>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</si>
  <si>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</si>
  <si>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</si>
  <si>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</si>
  <si>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</si>
  <si>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</si>
  <si>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</si>
  <si>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</si>
  <si>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</si>
  <si>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</si>
  <si>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</si>
  <si>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</si>
  <si>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</si>
  <si>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</si>
  <si>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</si>
  <si>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</si>
  <si>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</si>
  <si>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</si>
  <si>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</si>
  <si>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</si>
  <si>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</si>
  <si>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</si>
  <si>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</si>
  <si>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</si>
  <si>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</si>
  <si>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</si>
  <si>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</si>
  <si>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</si>
  <si>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</si>
  <si>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</si>
  <si>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</si>
  <si>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</si>
  <si>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</si>
  <si>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</si>
  <si>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</si>
  <si>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</si>
  <si>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</si>
  <si>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</si>
  <si>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</si>
  <si>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</si>
  <si>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</si>
  <si>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</si>
  <si>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</si>
  <si>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</si>
  <si>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</si>
  <si>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</si>
  <si>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</si>
  <si>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</si>
  <si>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</si>
  <si>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</si>
  <si>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</si>
  <si>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</si>
  <si>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</si>
  <si>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</si>
  <si>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</si>
  <si>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</si>
  <si>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</si>
  <si>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</si>
  <si>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</si>
  <si>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</si>
  <si>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</si>
  <si>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</si>
  <si>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</si>
  <si>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</si>
  <si>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</si>
  <si>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</si>
  <si>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</si>
  <si>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</si>
  <si>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</si>
  <si>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</si>
  <si>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</si>
  <si>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</si>
  <si>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</si>
  <si>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</si>
  <si>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</si>
  <si>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</si>
  <si>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</si>
  <si>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</si>
  <si>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</si>
  <si>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</si>
  <si>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</si>
  <si>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</si>
  <si>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</si>
  <si>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</si>
  <si>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</si>
  <si>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</si>
  <si>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</si>
  <si>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</si>
  <si>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</si>
  <si>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</si>
  <si>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</si>
  <si>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</si>
  <si>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</si>
  <si>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</si>
  <si>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</si>
  <si>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</si>
  <si>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</si>
  <si>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</si>
  <si>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</si>
  <si>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</si>
  <si>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</si>
  <si>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</si>
  <si>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</si>
  <si>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</si>
  <si>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</si>
  <si>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</si>
  <si>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</si>
  <si>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</si>
  <si>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</si>
  <si>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</si>
  <si>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</si>
  <si>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</si>
  <si>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</si>
  <si>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</si>
  <si>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</si>
  <si>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</si>
  <si>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</si>
  <si>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</si>
  <si>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</si>
  <si>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</si>
  <si>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</si>
  <si>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</si>
  <si>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</si>
  <si>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</si>
  <si>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</si>
  <si>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</si>
  <si>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</si>
  <si>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</si>
  <si>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</si>
  <si>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</si>
  <si>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</si>
  <si>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</si>
  <si>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</si>
  <si>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</si>
  <si>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</si>
  <si>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</si>
  <si>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</si>
  <si>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</si>
  <si>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</si>
  <si>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</si>
  <si>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</si>
  <si>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</si>
  <si>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</si>
  <si>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</si>
  <si>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</si>
  <si>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</si>
  <si>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</si>
  <si>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</si>
  <si>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</si>
  <si>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</si>
  <si>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</si>
  <si>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</si>
  <si>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</si>
  <si>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</si>
  <si>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</si>
  <si>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</si>
  <si>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</si>
  <si>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</si>
  <si>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</si>
  <si>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</si>
  <si>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</si>
  <si>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</si>
  <si>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</si>
  <si>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</si>
  <si>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</si>
  <si>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</si>
  <si>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</si>
  <si>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</si>
  <si>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</si>
  <si>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</si>
  <si>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</si>
  <si>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</si>
  <si>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</si>
  <si>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</si>
  <si>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</si>
  <si>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</si>
  <si>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</si>
  <si>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</si>
  <si>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</si>
  <si>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</si>
  <si>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</si>
  <si>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</si>
  <si>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</si>
  <si>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</si>
  <si>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</si>
  <si>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</si>
  <si>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</si>
  <si>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</si>
  <si>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</si>
  <si>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</si>
  <si>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</si>
  <si>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</si>
  <si>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</si>
  <si>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</si>
  <si>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</si>
  <si>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</si>
  <si>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</si>
  <si>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</si>
  <si>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</si>
  <si>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</si>
  <si>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</si>
  <si>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</si>
  <si>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</si>
  <si>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</si>
  <si>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</si>
  <si>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</si>
  <si>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</si>
  <si>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</si>
  <si>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</si>
  <si>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</si>
  <si>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</si>
  <si>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</si>
  <si>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</si>
  <si>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</si>
  <si>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</si>
  <si>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</si>
  <si>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</si>
  <si>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</si>
  <si>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</si>
  <si>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</si>
  <si>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</si>
  <si>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</si>
  <si>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</si>
  <si>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</si>
  <si>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</si>
  <si>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</si>
  <si>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</si>
  <si>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</si>
  <si>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</si>
  <si>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</si>
  <si>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</si>
  <si>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</si>
  <si>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</si>
  <si>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</si>
  <si>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</si>
  <si>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</si>
  <si>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</si>
  <si>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</si>
  <si>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</si>
  <si>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</si>
  <si>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</si>
  <si>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</si>
  <si>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</si>
  <si>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</si>
  <si>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</si>
  <si>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</si>
  <si>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</si>
  <si>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</si>
  <si>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</si>
  <si>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</si>
  <si>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</si>
  <si>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</si>
  <si>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</si>
  <si>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</si>
  <si>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</si>
  <si>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</si>
  <si>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</si>
  <si>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</si>
  <si>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</si>
  <si>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</si>
  <si>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</si>
  <si>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</si>
  <si>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</si>
  <si>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</si>
  <si>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</si>
  <si>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</si>
  <si>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</si>
  <si>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</si>
  <si>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</si>
  <si>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</si>
  <si>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</si>
  <si>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</si>
  <si>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</si>
  <si>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</si>
  <si>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</si>
  <si>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</si>
  <si>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</si>
  <si>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</si>
  <si>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</si>
  <si>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</si>
  <si>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</si>
  <si>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</si>
  <si>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</si>
  <si>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</si>
  <si>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</si>
  <si>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</si>
  <si>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</si>
  <si>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</si>
  <si>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</si>
  <si>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</si>
  <si>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</si>
  <si>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</si>
  <si>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</si>
  <si>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</si>
  <si>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</si>
  <si>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</si>
  <si>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</si>
  <si>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</si>
  <si>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</si>
  <si>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</si>
  <si>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</si>
  <si>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</si>
  <si>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</si>
  <si>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</si>
  <si>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</si>
  <si>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</si>
  <si>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</si>
  <si>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</si>
  <si>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</si>
  <si>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</si>
  <si>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</si>
  <si>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</si>
  <si>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</si>
  <si>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</si>
  <si>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</si>
  <si>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</si>
  <si>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</si>
  <si>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</si>
  <si>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</si>
  <si>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</si>
  <si>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</si>
  <si>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</si>
  <si>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</si>
  <si>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</si>
  <si>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</si>
  <si>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</si>
  <si>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</si>
  <si>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</si>
  <si>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</si>
  <si>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</si>
  <si>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</si>
  <si>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</si>
  <si>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</si>
  <si>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</si>
  <si>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</si>
  <si>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</si>
  <si>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</si>
  <si>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</si>
  <si>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</si>
  <si>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</si>
  <si>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</si>
  <si>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</si>
  <si>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</si>
  <si>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</si>
  <si>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</si>
  <si>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</si>
  <si>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</si>
  <si>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</si>
  <si>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</si>
  <si>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</si>
  <si>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</si>
  <si>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</si>
  <si>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</si>
  <si>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</si>
  <si>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</si>
  <si>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</si>
  <si>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</si>
  <si>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</si>
  <si>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</si>
  <si>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</si>
  <si>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</si>
  <si>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</si>
  <si>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</si>
  <si>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</si>
  <si>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</si>
  <si>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</si>
  <si>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</si>
  <si>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</si>
  <si>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</si>
  <si>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</si>
  <si>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</si>
  <si>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</si>
  <si>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</si>
  <si>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</si>
  <si>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</si>
  <si>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</si>
  <si>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</si>
  <si>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</si>
  <si>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</si>
  <si>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</si>
  <si>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</si>
  <si>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</si>
  <si>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</si>
  <si>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</si>
  <si>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</si>
  <si>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</si>
  <si>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</si>
  <si>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</si>
  <si>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</si>
  <si>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</si>
  <si>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</si>
  <si>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</si>
  <si>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</si>
  <si>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</si>
  <si>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</si>
  <si>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</si>
  <si>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</si>
  <si>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</si>
  <si>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</si>
  <si>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</si>
  <si>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</si>
  <si>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</si>
  <si>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</si>
  <si>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</si>
  <si>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</si>
  <si>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</si>
  <si>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</si>
  <si>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</si>
  <si>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</si>
  <si>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</si>
  <si>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</si>
  <si>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</si>
  <si>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</si>
  <si>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</si>
  <si>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</si>
  <si>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</si>
  <si>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</si>
  <si>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</si>
  <si>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</si>
  <si>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</si>
  <si>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</si>
  <si>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</si>
  <si>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</si>
  <si>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</si>
  <si>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</si>
  <si>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</si>
  <si>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</si>
  <si>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</si>
  <si>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</si>
  <si>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</si>
  <si>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</si>
  <si>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</si>
  <si>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</si>
  <si>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</si>
  <si>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</si>
  <si>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</si>
  <si>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</si>
  <si>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</si>
  <si>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</si>
  <si>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</si>
  <si>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</si>
  <si>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</si>
  <si>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</si>
  <si>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</si>
  <si>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</si>
  <si>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</si>
  <si>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</si>
  <si>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</si>
  <si>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</si>
  <si>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</si>
  <si>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</si>
  <si>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</si>
  <si>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</si>
  <si>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</si>
  <si>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</si>
  <si>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</si>
  <si>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</si>
  <si>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</si>
  <si>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</si>
  <si>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</si>
  <si>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</si>
  <si>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</si>
  <si>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</si>
  <si>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</si>
  <si>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</si>
  <si>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</si>
  <si>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</si>
  <si>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</si>
  <si>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</si>
  <si>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</si>
  <si>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</si>
  <si>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</si>
  <si>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</si>
  <si>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</si>
  <si>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</si>
  <si>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</si>
  <si>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</si>
  <si>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</si>
  <si>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</si>
  <si>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</si>
  <si>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</si>
  <si>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</si>
  <si>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</si>
  <si>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</si>
  <si>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</si>
  <si>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</si>
  <si>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</si>
  <si>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</si>
  <si>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</si>
  <si>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</si>
  <si>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</si>
  <si>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</si>
  <si>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</si>
  <si>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</si>
  <si>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</si>
  <si>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</si>
  <si>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</si>
  <si>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</si>
  <si>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</si>
  <si>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</si>
  <si>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</si>
  <si>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</si>
  <si>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</si>
  <si>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</si>
  <si>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</si>
  <si>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</si>
  <si>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</si>
  <si>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</si>
  <si>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</si>
  <si>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</si>
  <si>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</si>
  <si>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</si>
  <si>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</si>
  <si>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</si>
  <si>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</si>
  <si>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</si>
  <si>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</si>
  <si>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</si>
  <si>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</si>
  <si>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</si>
  <si>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</si>
  <si>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</si>
  <si>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</si>
  <si>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</si>
  <si>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</si>
  <si>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</si>
  <si>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</si>
  <si>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</si>
  <si>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</si>
  <si>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</si>
  <si>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</si>
  <si>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</si>
  <si>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</si>
  <si>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</si>
  <si>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</si>
  <si>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</si>
  <si>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</si>
  <si>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</si>
  <si>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</si>
  <si>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</si>
  <si>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</si>
  <si>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</si>
  <si>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</si>
  <si>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</si>
  <si>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</si>
  <si>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</si>
  <si>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</si>
  <si>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</si>
  <si>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</si>
  <si>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</si>
  <si>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</si>
  <si>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</si>
  <si>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</si>
  <si>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</si>
  <si>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</si>
  <si>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</si>
  <si>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</si>
  <si>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</si>
  <si>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</si>
  <si>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</si>
  <si>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</si>
  <si>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</si>
  <si>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</si>
  <si>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</si>
  <si>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</si>
  <si>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</si>
  <si>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</si>
  <si>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</si>
  <si>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</si>
  <si>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</si>
  <si>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</si>
  <si>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</si>
  <si>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</si>
  <si>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</si>
  <si>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</si>
  <si>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</si>
  <si>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</si>
  <si>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</si>
  <si>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</si>
  <si>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</si>
  <si>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</si>
  <si>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</si>
  <si>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</si>
  <si>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</si>
  <si>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</si>
  <si>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</si>
  <si>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</si>
  <si>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</si>
  <si>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</si>
  <si>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</si>
  <si>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</si>
  <si>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</si>
  <si>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</si>
  <si>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</si>
  <si>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</si>
  <si>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</si>
  <si>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</si>
  <si>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</si>
  <si>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</si>
  <si>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</si>
  <si>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</si>
  <si>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</si>
  <si>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</si>
  <si>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</si>
  <si>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</si>
  <si>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</si>
  <si>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</si>
  <si>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</si>
  <si>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</si>
  <si>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</si>
  <si>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</si>
  <si>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</si>
  <si>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</si>
  <si>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</si>
  <si>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</si>
  <si>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</si>
  <si>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</si>
  <si>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</si>
  <si>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</si>
  <si>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</si>
  <si>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</si>
  <si>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</si>
  <si>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</si>
  <si>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</si>
  <si>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</si>
  <si>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</si>
  <si>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</si>
  <si>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</si>
  <si>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</si>
  <si>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</si>
  <si>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</si>
  <si>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</si>
  <si>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</si>
  <si>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</si>
  <si>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</si>
  <si>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</si>
  <si>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</si>
  <si>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</si>
  <si>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</si>
  <si>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</si>
  <si>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</si>
  <si>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</si>
  <si>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</si>
  <si>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</si>
  <si>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</si>
  <si>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</si>
  <si>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</si>
  <si>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</si>
  <si>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</si>
  <si>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</si>
  <si>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</si>
  <si>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</si>
  <si>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</si>
  <si>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</si>
  <si>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</si>
  <si>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</si>
  <si>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</si>
  <si>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</si>
  <si>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</si>
  <si>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</si>
  <si>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</si>
  <si>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</si>
  <si>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</si>
  <si>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</si>
  <si>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</si>
  <si>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</si>
  <si>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</si>
  <si>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</si>
  <si>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</si>
  <si>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</si>
  <si>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</si>
  <si>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</si>
  <si>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</si>
  <si>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</si>
  <si>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</si>
  <si>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</si>
  <si>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</si>
  <si>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</si>
  <si>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</si>
  <si>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</si>
  <si>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</si>
  <si>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</si>
  <si>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</si>
  <si>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</si>
  <si>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</si>
  <si>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</si>
  <si>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</si>
  <si>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</si>
  <si>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</si>
  <si>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</si>
  <si>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</si>
  <si>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</si>
  <si>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</si>
  <si>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</si>
  <si>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</si>
  <si>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</si>
  <si>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</si>
  <si>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</si>
  <si>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</si>
  <si>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</si>
  <si>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</si>
  <si>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</si>
  <si>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</si>
  <si>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</si>
  <si>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</si>
  <si>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</si>
  <si>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</si>
  <si>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</si>
  <si>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</si>
  <si>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</si>
  <si>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</si>
  <si>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</si>
  <si>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</si>
  <si>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</si>
  <si>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</si>
  <si>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</si>
  <si>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</si>
  <si>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</si>
  <si>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</si>
  <si>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</si>
  <si>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</si>
  <si>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</si>
  <si>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</si>
  <si>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</si>
  <si>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</si>
  <si>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</si>
  <si>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</si>
  <si>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</si>
  <si>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</si>
  <si>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</si>
  <si>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</si>
  <si>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</si>
  <si>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</si>
  <si>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</si>
  <si>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</si>
  <si>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</si>
  <si>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</si>
  <si>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</si>
  <si>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</si>
  <si>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</si>
  <si>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</si>
  <si>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</si>
  <si>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</si>
  <si>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</si>
  <si>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</si>
  <si>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</si>
  <si>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</si>
  <si>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</si>
  <si>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</si>
  <si>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</si>
  <si>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</si>
  <si>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</si>
  <si>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</si>
  <si>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</si>
  <si>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</si>
  <si>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</si>
  <si>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</si>
  <si>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</si>
  <si>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</si>
  <si>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</si>
  <si>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</si>
  <si>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</si>
  <si>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</si>
  <si>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</si>
  <si>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</si>
  <si>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</si>
  <si>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</si>
  <si>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</si>
  <si>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</si>
  <si>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</si>
  <si>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</si>
  <si>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</si>
  <si>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</si>
  <si>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</si>
  <si>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</si>
  <si>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</si>
  <si>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</si>
  <si>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</si>
  <si>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</si>
  <si>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</si>
  <si>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</si>
  <si>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</si>
  <si>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</si>
  <si>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</si>
  <si>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</si>
  <si>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</si>
  <si>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</si>
  <si>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</si>
  <si>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</si>
  <si>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</si>
  <si>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</si>
  <si>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</si>
  <si>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</si>
  <si>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</si>
  <si>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</si>
  <si>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</si>
  <si>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</si>
  <si>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</si>
  <si>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</si>
  <si>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</si>
  <si>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</si>
  <si>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</si>
  <si>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</si>
  <si>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</si>
  <si>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</si>
  <si>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</si>
  <si>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</si>
  <si>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</si>
  <si>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</si>
  <si>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</si>
  <si>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</si>
  <si>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</si>
  <si>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</si>
  <si>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</si>
  <si>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</si>
  <si>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</si>
  <si>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</si>
  <si>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</si>
  <si>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</si>
  <si>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</si>
  <si>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</si>
  <si>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</si>
  <si>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</si>
  <si>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</si>
  <si>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</si>
  <si>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</si>
  <si>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</si>
  <si>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</si>
  <si>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</si>
  <si>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</si>
  <si>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</si>
  <si>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</si>
  <si>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</si>
  <si>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</si>
  <si>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</si>
  <si>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</si>
  <si>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</si>
  <si>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</si>
  <si>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</si>
  <si>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</si>
  <si>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</si>
  <si>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</si>
  <si>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</si>
  <si>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</si>
  <si>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</si>
  <si>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</si>
  <si>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</si>
  <si>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</si>
  <si>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</si>
  <si>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</si>
  <si>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</si>
  <si>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</si>
  <si>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</si>
  <si>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</si>
  <si>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</si>
  <si>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</si>
  <si>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</si>
  <si>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</si>
  <si>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</si>
  <si>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</si>
  <si>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</si>
  <si>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</si>
  <si>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</si>
  <si>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</si>
  <si>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</si>
  <si>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</si>
  <si>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</si>
  <si>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</si>
  <si>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</si>
  <si>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</si>
  <si>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</si>
  <si>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</si>
  <si>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</si>
  <si>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</si>
  <si>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</si>
  <si>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</si>
  <si>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</si>
  <si>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</si>
  <si>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</si>
  <si>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</si>
  <si>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</si>
  <si>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</si>
  <si>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</si>
  <si>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</si>
  <si>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</si>
  <si>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</si>
  <si>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</si>
  <si>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</si>
  <si>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</si>
  <si>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</si>
  <si>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</si>
  <si>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</si>
  <si>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</si>
  <si>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</si>
  <si>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</si>
  <si>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</si>
  <si>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</si>
  <si>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</si>
  <si>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</si>
  <si>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</si>
  <si>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</si>
  <si>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</si>
  <si>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</si>
  <si>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</si>
  <si>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</si>
  <si>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</si>
  <si>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</si>
  <si>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</si>
  <si>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</si>
  <si>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</si>
  <si>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</si>
  <si>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</si>
  <si>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</si>
  <si>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</si>
  <si>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</si>
  <si>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</si>
  <si>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</si>
  <si>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</si>
  <si>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</si>
  <si>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</si>
  <si>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</si>
  <si>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</si>
  <si>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</si>
  <si>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</si>
  <si>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</si>
  <si>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</si>
  <si>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</si>
  <si>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</si>
  <si>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</si>
  <si>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</si>
  <si>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</si>
  <si>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</si>
  <si>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</si>
  <si>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</si>
  <si>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</si>
  <si>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</si>
  <si>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</si>
  <si>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</si>
  <si>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</si>
  <si>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</si>
  <si>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</si>
  <si>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</si>
  <si>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</si>
  <si>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</si>
  <si>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</si>
  <si>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</si>
  <si>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</si>
  <si>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</si>
  <si>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</si>
  <si>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</si>
  <si>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</si>
  <si>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</si>
  <si>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</si>
  <si>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</si>
  <si>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</si>
  <si>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</si>
  <si>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</si>
  <si>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</si>
  <si>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</si>
  <si>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</si>
  <si>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</si>
  <si>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</si>
  <si>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</si>
  <si>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</si>
  <si>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</si>
  <si>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</si>
  <si>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</si>
  <si>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</si>
  <si>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</si>
  <si>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</si>
  <si>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</si>
  <si>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</si>
  <si>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</si>
  <si>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</si>
  <si>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</si>
  <si>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</si>
  <si>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</si>
  <si>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</si>
  <si>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</si>
  <si>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</si>
  <si>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</si>
  <si>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</si>
  <si>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</si>
  <si>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</si>
  <si>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</si>
  <si>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</si>
  <si>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</si>
  <si>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</si>
  <si>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</si>
  <si>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</si>
  <si>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</si>
  <si>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</si>
  <si>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</si>
  <si>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</si>
  <si>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</si>
  <si>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</si>
  <si>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</si>
  <si>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</si>
  <si>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</si>
  <si>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</si>
  <si>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</si>
  <si>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</si>
  <si>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</si>
  <si>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</si>
  <si>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</si>
  <si>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</si>
  <si>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</si>
  <si>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</si>
  <si>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</si>
  <si>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</si>
  <si>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</si>
  <si>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</si>
  <si>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</si>
  <si>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</si>
  <si>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</si>
  <si>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</si>
  <si>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</si>
  <si>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</si>
  <si>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</si>
  <si>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</si>
  <si>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</si>
  <si>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</si>
  <si>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</si>
  <si>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</si>
  <si>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</si>
  <si>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</si>
  <si>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</si>
  <si>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</si>
  <si>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</si>
  <si>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</si>
  <si>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</si>
  <si>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</si>
  <si>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</si>
  <si>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</si>
  <si>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</si>
  <si>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</si>
  <si>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</si>
  <si>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</si>
  <si>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</si>
  <si>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</si>
  <si>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</si>
  <si>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</si>
  <si>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</si>
  <si>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</si>
  <si>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</si>
  <si>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</si>
  <si>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</si>
  <si>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</si>
  <si>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</si>
  <si>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</si>
  <si>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</si>
  <si>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</si>
  <si>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</si>
  <si>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</si>
  <si>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</si>
  <si>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</si>
  <si>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</si>
  <si>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</si>
  <si>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</si>
  <si>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</si>
  <si>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</si>
  <si>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</si>
  <si>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</si>
  <si>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</si>
  <si>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</si>
  <si>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</si>
  <si>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</si>
  <si>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</si>
  <si>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</si>
  <si>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</si>
  <si>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</si>
  <si>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</si>
  <si>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</si>
  <si>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</si>
  <si>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</si>
  <si>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</si>
  <si>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</si>
  <si>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</si>
  <si>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</si>
  <si>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</si>
  <si>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</si>
  <si>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</si>
  <si>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</si>
  <si>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</si>
  <si>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</si>
  <si>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</si>
  <si>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</si>
  <si>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</si>
  <si>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</si>
  <si>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</si>
  <si>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</si>
  <si>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</si>
  <si>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</si>
  <si>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</si>
  <si>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</si>
  <si>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</si>
  <si>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</si>
  <si>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</si>
  <si>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</si>
  <si>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</si>
  <si>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</si>
  <si>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</si>
  <si>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</si>
  <si>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</si>
  <si>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</si>
  <si>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</si>
  <si>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</si>
  <si>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</si>
  <si>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</si>
  <si>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</si>
  <si>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</si>
  <si>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</si>
  <si>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</si>
  <si>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</si>
  <si>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</si>
  <si>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</si>
  <si>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</si>
  <si>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</si>
  <si>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</si>
  <si>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</si>
  <si>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</si>
  <si>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</si>
  <si>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</si>
  <si>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</si>
  <si>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</si>
  <si>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</si>
  <si>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</si>
  <si>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</si>
  <si>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</si>
  <si>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</si>
  <si>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</si>
  <si>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</si>
  <si>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</si>
  <si>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</si>
  <si>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</si>
  <si>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</si>
  <si>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</si>
  <si>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</si>
  <si>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</si>
  <si>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</si>
  <si>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</si>
  <si>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</si>
  <si>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</si>
  <si>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</si>
  <si>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</si>
  <si>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</si>
  <si>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</si>
  <si>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</si>
  <si>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</si>
  <si>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</si>
  <si>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</si>
  <si>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</si>
  <si>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</si>
  <si>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</si>
  <si>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</si>
  <si>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</si>
  <si>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</si>
  <si>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</si>
  <si>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</si>
  <si>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</si>
  <si>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</si>
  <si>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</si>
  <si>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</si>
  <si>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</si>
  <si>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</si>
  <si>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</si>
  <si>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</si>
  <si>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</si>
  <si>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</si>
  <si>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</si>
  <si>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</si>
  <si>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</si>
  <si>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</si>
  <si>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</si>
  <si>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</si>
  <si>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</si>
  <si>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</si>
  <si>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</si>
  <si>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</si>
  <si>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</si>
  <si>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</si>
  <si>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</si>
  <si>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</si>
  <si>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</si>
  <si>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</si>
  <si>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</si>
  <si>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</si>
  <si>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</si>
  <si>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</si>
  <si>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</si>
  <si>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</si>
  <si>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</si>
  <si>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</si>
  <si>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</si>
  <si>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</si>
  <si>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</si>
  <si>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</si>
  <si>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</si>
  <si>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</si>
  <si>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</si>
  <si>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</si>
  <si>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</si>
  <si>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</si>
  <si>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</si>
  <si>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</si>
  <si>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</si>
  <si>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</si>
  <si>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</si>
  <si>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</si>
  <si>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</si>
  <si>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</si>
  <si>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</si>
  <si>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</si>
  <si>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</si>
  <si>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</si>
  <si>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</si>
  <si>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</si>
  <si>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</si>
  <si>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</si>
  <si>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</si>
  <si>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</si>
  <si>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</si>
  <si>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</si>
  <si>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</si>
  <si>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</si>
  <si>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</si>
  <si>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</si>
  <si>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</si>
  <si>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</si>
  <si>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</si>
  <si>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</si>
  <si>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</si>
  <si>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</si>
  <si>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</si>
  <si>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</si>
  <si>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</si>
  <si>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</si>
  <si>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</si>
  <si>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</si>
  <si>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</si>
  <si>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</si>
  <si>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</si>
  <si>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</si>
  <si>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</si>
  <si>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</si>
  <si>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</si>
  <si>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</si>
  <si>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</si>
  <si>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</si>
  <si>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</si>
  <si>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</si>
  <si>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</si>
  <si>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</si>
  <si>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</si>
  <si>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</si>
  <si>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</si>
  <si>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</si>
  <si>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</si>
  <si>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</si>
  <si>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</si>
  <si>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</si>
  <si>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</si>
  <si>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</si>
  <si>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</si>
  <si>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</si>
  <si>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</si>
  <si>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</si>
  <si>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</si>
  <si>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</si>
  <si>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</si>
  <si>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</si>
  <si>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</si>
  <si>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</si>
  <si>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</si>
  <si>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</si>
  <si>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</si>
  <si>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</si>
  <si>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</si>
  <si>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</si>
  <si>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</si>
  <si>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</si>
  <si>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</si>
  <si>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</si>
  <si>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</si>
  <si>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</si>
  <si>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</si>
  <si>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</si>
  <si>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</si>
  <si>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</si>
  <si>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</si>
  <si>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</si>
  <si>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</si>
  <si>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</si>
  <si>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</si>
  <si>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</si>
  <si>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</si>
  <si>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</si>
  <si>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</si>
  <si>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</si>
  <si>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</si>
  <si>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</si>
  <si>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</si>
  <si>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</si>
  <si>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</si>
  <si>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</si>
  <si>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</si>
  <si>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</si>
  <si>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</si>
  <si>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</si>
  <si>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</si>
  <si>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</si>
  <si>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</si>
  <si>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</si>
  <si>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</si>
  <si>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</si>
  <si>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</si>
  <si>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</si>
  <si>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</si>
  <si>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</si>
  <si>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</si>
  <si>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</si>
  <si>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</si>
  <si>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</si>
  <si>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</si>
  <si>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</si>
  <si>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</si>
  <si>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</si>
  <si>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</si>
  <si>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</si>
  <si>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</si>
  <si>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</si>
  <si>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</si>
  <si>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</si>
  <si>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</si>
  <si>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</si>
  <si>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</si>
  <si>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</si>
  <si>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</si>
  <si>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</si>
  <si>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</si>
  <si>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</si>
  <si>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</si>
  <si>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</si>
  <si>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</si>
  <si>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</si>
  <si>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</si>
  <si>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</si>
  <si>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</si>
  <si>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</si>
  <si>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</si>
  <si>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</si>
  <si>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</si>
  <si>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</si>
  <si>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</si>
  <si>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</si>
  <si>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</si>
  <si>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</si>
  <si>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</si>
  <si>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</si>
  <si>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</si>
  <si>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</si>
  <si>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</si>
  <si>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</si>
  <si>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</si>
  <si>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</si>
  <si>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</si>
  <si>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</si>
  <si>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</si>
  <si>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</si>
  <si>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</si>
  <si>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</si>
  <si>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</si>
  <si>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</si>
  <si>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</si>
  <si>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</si>
  <si>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</si>
  <si>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</si>
  <si>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</si>
  <si>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</si>
  <si>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</si>
  <si>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</si>
  <si>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</si>
  <si>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</si>
  <si>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</si>
  <si>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</si>
  <si>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</si>
  <si>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</si>
  <si>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</si>
  <si>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</si>
  <si>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</si>
  <si>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</si>
  <si>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</si>
  <si>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</si>
  <si>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</si>
  <si>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</si>
  <si>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</si>
  <si>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</si>
  <si>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</si>
  <si>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</si>
  <si>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</si>
  <si>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</si>
  <si>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</si>
  <si>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</si>
  <si>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</si>
  <si>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</si>
  <si>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</si>
  <si>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</si>
  <si>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</si>
  <si>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</si>
  <si>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</si>
  <si>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</si>
  <si>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</si>
  <si>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</si>
  <si>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</si>
  <si>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</si>
  <si>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</si>
  <si>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</si>
  <si>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</si>
  <si>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</si>
  <si>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</si>
  <si>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</si>
  <si>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</si>
  <si>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</si>
  <si>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</si>
  <si>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</si>
  <si>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</si>
  <si>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</si>
  <si>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</si>
  <si>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</si>
  <si>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</si>
  <si>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</si>
  <si>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</si>
  <si>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</si>
  <si>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</si>
  <si>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</si>
  <si>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</si>
  <si>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</si>
  <si>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</si>
  <si>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</si>
  <si>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</si>
  <si>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</si>
  <si>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</si>
  <si>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</si>
  <si>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</si>
  <si>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</si>
  <si>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</si>
  <si>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</si>
  <si>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</si>
  <si>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</si>
  <si>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</si>
  <si>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</si>
  <si>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</si>
  <si>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</si>
  <si>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</si>
  <si>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</si>
  <si>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</si>
  <si>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</si>
  <si>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</si>
  <si>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</si>
  <si>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</si>
  <si>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</si>
  <si>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</si>
  <si>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</si>
  <si>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</si>
  <si>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</si>
  <si>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</si>
  <si>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</si>
  <si>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</si>
  <si>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</si>
  <si>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</si>
  <si>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</si>
  <si>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</si>
  <si>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</si>
  <si>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</si>
  <si>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</si>
  <si>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</si>
  <si>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</si>
  <si>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</si>
  <si>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</si>
  <si>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</si>
  <si>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</si>
  <si>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</si>
  <si>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</si>
  <si>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</si>
  <si>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</si>
  <si>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</si>
  <si>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</si>
  <si>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</si>
  <si>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</si>
  <si>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</si>
  <si>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</si>
  <si>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</si>
  <si>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</si>
  <si>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</si>
  <si>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</si>
  <si>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</si>
  <si>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</si>
  <si>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</si>
  <si>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</si>
  <si>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</si>
  <si>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</si>
  <si>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</si>
  <si>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</si>
  <si>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</si>
  <si>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</si>
  <si>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</si>
  <si>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</si>
  <si>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</si>
  <si>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</si>
  <si>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</si>
  <si>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</si>
  <si>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</si>
  <si>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</si>
  <si>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</si>
  <si>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</si>
  <si>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</si>
  <si>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</si>
  <si>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</si>
  <si>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</si>
  <si>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</si>
  <si>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</si>
  <si>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</si>
  <si>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</si>
  <si>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</si>
  <si>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</si>
  <si>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</si>
  <si>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</si>
  <si>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</si>
  <si>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</si>
  <si>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</si>
  <si>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</si>
  <si>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</si>
  <si>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</si>
  <si>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</si>
  <si>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</si>
  <si>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</si>
  <si>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</si>
  <si>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</si>
  <si>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</si>
  <si>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</si>
  <si>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</si>
  <si>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</si>
  <si>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</si>
  <si>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</si>
  <si>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</si>
  <si>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</si>
  <si>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</si>
  <si>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</si>
  <si>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</si>
  <si>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</si>
  <si>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</si>
  <si>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</si>
  <si>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</si>
  <si>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</si>
  <si>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</si>
  <si>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</si>
  <si>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</si>
  <si>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</si>
  <si>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</si>
  <si>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</si>
  <si>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</si>
  <si>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</si>
  <si>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</si>
  <si>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</si>
  <si>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</si>
  <si>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</si>
  <si>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</si>
  <si>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</si>
  <si>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</si>
  <si>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</si>
  <si>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</si>
  <si>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</si>
  <si>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</si>
  <si>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</si>
  <si>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</si>
  <si>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</si>
  <si>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</si>
  <si>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</si>
  <si>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</si>
  <si>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</si>
  <si>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</si>
  <si>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</si>
  <si>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</si>
  <si>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</si>
  <si>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</si>
  <si>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</si>
  <si>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</si>
  <si>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</si>
  <si>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</si>
  <si>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</si>
  <si>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</si>
  <si>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</si>
  <si>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</si>
  <si>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</si>
  <si>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</si>
  <si>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</si>
  <si>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</si>
  <si>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</si>
  <si>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</si>
  <si>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</si>
  <si>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</si>
  <si>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</si>
  <si>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</si>
  <si>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</si>
  <si>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</si>
  <si>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</si>
  <si>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</si>
  <si>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</si>
  <si>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</si>
  <si>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</si>
  <si>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</si>
  <si>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</si>
  <si>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</si>
  <si>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</si>
  <si>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</si>
  <si>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</si>
  <si>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</si>
  <si>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</si>
  <si>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</si>
  <si>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</si>
  <si>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</si>
  <si>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</si>
  <si>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</si>
  <si>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</si>
  <si>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</si>
  <si>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</si>
  <si>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</si>
  <si>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</si>
  <si>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</si>
  <si>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</si>
  <si>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</si>
  <si>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</si>
  <si>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</si>
  <si>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</si>
  <si>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</si>
  <si>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</si>
  <si>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</si>
  <si>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</si>
  <si>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</si>
  <si>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</si>
  <si>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</si>
  <si>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</si>
  <si>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</si>
  <si>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</si>
  <si>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</si>
  <si>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</si>
  <si>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</si>
  <si>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</si>
  <si>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</si>
  <si>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</si>
  <si>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</si>
  <si>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</si>
  <si>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</si>
  <si>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</si>
  <si>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</si>
  <si>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</si>
  <si>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</si>
  <si>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</si>
  <si>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</si>
  <si>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</si>
  <si>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</si>
  <si>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</si>
  <si>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</si>
  <si>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</si>
  <si>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</si>
  <si>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</si>
  <si>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</si>
  <si>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</si>
  <si>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</si>
  <si>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</si>
  <si>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</si>
  <si>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</si>
  <si>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</si>
  <si>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</si>
  <si>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</si>
  <si>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</si>
  <si>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</si>
  <si>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</si>
  <si>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</si>
  <si>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</si>
  <si>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</si>
  <si>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</si>
  <si>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</si>
  <si>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</si>
  <si>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</si>
  <si>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</si>
  <si>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</si>
  <si>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</si>
  <si>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</si>
  <si>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</si>
  <si>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</si>
  <si>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</si>
  <si>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</si>
  <si>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</si>
  <si>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</si>
  <si>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</si>
  <si>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</si>
  <si>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</si>
  <si>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</si>
  <si>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</si>
  <si>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</si>
  <si>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</si>
  <si>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</si>
  <si>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</si>
  <si>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</si>
  <si>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</si>
  <si>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</si>
  <si>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</si>
  <si>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</si>
  <si>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</si>
  <si>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</si>
  <si>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</si>
  <si>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</si>
  <si>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</si>
  <si>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</si>
  <si>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</si>
  <si>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</si>
  <si>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</si>
  <si>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</si>
  <si>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</si>
  <si>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</si>
  <si>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</si>
  <si>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</si>
  <si>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</si>
  <si>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</si>
  <si>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</si>
  <si>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</si>
  <si>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</si>
  <si>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</si>
  <si>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</si>
  <si>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</si>
  <si>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</si>
  <si>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</si>
  <si>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</si>
  <si>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</si>
  <si>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</si>
  <si>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</si>
  <si>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</si>
  <si>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</si>
  <si>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</si>
  <si>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</si>
  <si>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</si>
  <si>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</si>
  <si>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</si>
  <si>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</si>
  <si>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</si>
  <si>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</si>
  <si>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</si>
  <si>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</si>
  <si>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</si>
  <si>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</si>
  <si>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</si>
  <si>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</si>
  <si>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</si>
  <si>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</si>
  <si>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</si>
  <si>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</si>
  <si>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</si>
  <si>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</si>
  <si>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</si>
  <si>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</si>
  <si>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</si>
  <si>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</si>
  <si>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</si>
  <si>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</si>
  <si>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</si>
  <si>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</si>
  <si>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</si>
  <si>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</si>
  <si>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</si>
  <si>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</si>
  <si>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</si>
  <si>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</si>
  <si>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</si>
  <si>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</si>
  <si>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</si>
  <si>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</si>
  <si>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</si>
  <si>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</si>
  <si>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</si>
  <si>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</si>
  <si>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</si>
  <si>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</si>
  <si>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</si>
  <si>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</si>
  <si>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</si>
  <si>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</si>
  <si>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</si>
  <si>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</si>
  <si>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</si>
  <si>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</si>
  <si>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</si>
  <si>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</si>
  <si>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</si>
  <si>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</si>
  <si>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</si>
  <si>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</si>
  <si>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</si>
  <si>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</si>
  <si>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</si>
  <si>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</si>
  <si>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</si>
  <si>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</si>
  <si>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</si>
  <si>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</si>
  <si>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</si>
  <si>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</si>
  <si>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</si>
  <si>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</si>
  <si>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</si>
  <si>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</si>
  <si>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</si>
  <si>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</si>
  <si>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</si>
  <si>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</si>
  <si>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</si>
  <si>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</si>
  <si>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</si>
  <si>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</si>
  <si>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</si>
  <si>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</si>
  <si>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</si>
  <si>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</si>
  <si>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</si>
  <si>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</si>
  <si>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</si>
  <si>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</si>
  <si>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</si>
  <si>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</si>
  <si>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</si>
  <si>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</si>
  <si>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</si>
  <si>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</si>
  <si>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</si>
  <si>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</si>
  <si>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</si>
  <si>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</si>
  <si>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</si>
  <si>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</si>
  <si>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</si>
  <si>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</si>
  <si>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</si>
  <si>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</si>
  <si>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</si>
  <si>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</si>
  <si>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</si>
  <si>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</si>
  <si>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</si>
  <si>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</si>
  <si>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</si>
  <si>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</si>
  <si>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</si>
  <si>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</si>
  <si>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</si>
  <si>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</si>
  <si>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</si>
  <si>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</si>
  <si>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</si>
  <si>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</si>
  <si>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</si>
  <si>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</si>
  <si>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</si>
  <si>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</si>
  <si>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</si>
  <si>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</si>
  <si>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</si>
  <si>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</si>
  <si>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</si>
  <si>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</si>
  <si>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</si>
  <si>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</si>
  <si>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</si>
  <si>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</si>
  <si>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</si>
  <si>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</si>
  <si>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</si>
  <si>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</si>
  <si>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</si>
  <si>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</si>
  <si>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</si>
  <si>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</si>
  <si>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</si>
  <si>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</si>
  <si>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</si>
  <si>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</si>
  <si>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</si>
  <si>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</si>
  <si>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</si>
  <si>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</si>
  <si>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</si>
  <si>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</si>
  <si>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</si>
  <si>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</si>
  <si>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</si>
  <si>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</si>
  <si>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</si>
  <si>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</si>
  <si>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</si>
  <si>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</si>
  <si>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</si>
  <si>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</si>
  <si>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</si>
  <si>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</si>
  <si>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</si>
  <si>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</si>
  <si>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</si>
  <si>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</si>
  <si>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</si>
  <si>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</si>
  <si>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</si>
  <si>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</si>
  <si>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</si>
  <si>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</si>
  <si>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</si>
  <si>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</si>
  <si>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</si>
  <si>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</si>
  <si>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</si>
  <si>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</si>
  <si>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</si>
  <si>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</si>
  <si>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</si>
  <si>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</si>
  <si>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</si>
  <si>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</si>
  <si>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</si>
  <si>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</si>
  <si>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</si>
  <si>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</si>
  <si>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</si>
  <si>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</si>
  <si>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</si>
  <si>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</si>
  <si>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</si>
  <si>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</si>
  <si>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</si>
  <si>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</si>
  <si>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</si>
  <si>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</si>
  <si>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</si>
  <si>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</si>
  <si>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</si>
  <si>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</si>
  <si>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</si>
  <si>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</si>
  <si>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</si>
  <si>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</si>
  <si>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</si>
  <si>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</si>
  <si>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</si>
  <si>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</si>
  <si>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</si>
  <si>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</si>
  <si>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</si>
  <si>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</si>
  <si>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</si>
  <si>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</si>
  <si>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</si>
  <si>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</si>
  <si>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</si>
  <si>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</si>
  <si>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</si>
  <si>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</si>
  <si>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</si>
  <si>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</si>
  <si>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</si>
  <si>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</si>
  <si>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</si>
  <si>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</si>
  <si>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</si>
  <si>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</si>
  <si>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</si>
  <si>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</si>
  <si>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</si>
  <si>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</si>
  <si>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</si>
  <si>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</si>
  <si>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</si>
  <si>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</si>
  <si>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</si>
  <si>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</si>
  <si>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</si>
  <si>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</si>
  <si>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</si>
  <si>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</si>
  <si>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</si>
  <si>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</si>
  <si>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</si>
  <si>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</si>
  <si>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</si>
  <si>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</si>
  <si>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</si>
  <si>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</si>
  <si>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</si>
  <si>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</si>
  <si>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</si>
  <si>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</si>
  <si>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</si>
  <si>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</si>
  <si>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</si>
  <si>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</si>
  <si>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</si>
  <si>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</si>
  <si>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</si>
  <si>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</si>
  <si>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</si>
  <si>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</si>
  <si>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</si>
  <si>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</si>
  <si>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</si>
  <si>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</si>
  <si>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</si>
  <si>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</si>
  <si>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</si>
  <si>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</si>
  <si>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</si>
  <si>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</si>
  <si>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</si>
  <si>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</si>
  <si>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</si>
  <si>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</si>
  <si>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</si>
  <si>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</si>
  <si>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</si>
  <si>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</si>
  <si>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</si>
  <si>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</si>
  <si>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</si>
  <si>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</si>
  <si>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</si>
  <si>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</si>
  <si>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</si>
  <si>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</si>
  <si>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</si>
  <si>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</si>
  <si>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</si>
  <si>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</si>
  <si>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</si>
  <si>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</si>
  <si>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</si>
  <si>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</si>
  <si>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</si>
  <si>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</si>
  <si>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</si>
  <si>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</si>
  <si>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</si>
  <si>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</si>
  <si>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</si>
  <si>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</si>
  <si>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</si>
  <si>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</si>
  <si>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</si>
  <si>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</si>
  <si>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</si>
  <si>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</si>
  <si>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</si>
  <si>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</si>
  <si>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</si>
  <si>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</si>
  <si>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</si>
  <si>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</si>
  <si>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</si>
  <si>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</si>
  <si>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</si>
  <si>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</si>
  <si>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</si>
  <si>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</si>
  <si>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</si>
  <si>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</si>
  <si>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</si>
  <si>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</si>
  <si>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</si>
  <si>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</si>
  <si>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</si>
  <si>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</si>
  <si>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</si>
  <si>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</si>
  <si>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</si>
  <si>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</si>
  <si>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</si>
  <si>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</si>
  <si>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</si>
  <si>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</si>
  <si>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</si>
  <si>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</si>
  <si>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</si>
  <si>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</si>
  <si>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</si>
  <si>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</si>
  <si>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</si>
  <si>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</si>
  <si>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</si>
  <si>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</si>
  <si>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</si>
  <si>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</si>
  <si>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</si>
  <si>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</si>
  <si>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</si>
  <si>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</si>
  <si>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</si>
  <si>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</si>
  <si>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</si>
  <si>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</si>
  <si>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</si>
  <si>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</si>
  <si>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</si>
  <si>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</si>
  <si>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</si>
  <si>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</si>
  <si>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</si>
  <si>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</si>
  <si>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</si>
  <si>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</si>
  <si>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</si>
  <si>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</si>
  <si>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</si>
  <si>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</si>
  <si>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</si>
  <si>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</si>
  <si>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</si>
  <si>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</si>
  <si>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</si>
  <si>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</si>
  <si>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</si>
  <si>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</si>
  <si>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</si>
  <si>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</si>
  <si>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</si>
  <si>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</si>
  <si>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</si>
  <si>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</si>
  <si>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</si>
  <si>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</si>
  <si>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</si>
  <si>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</si>
  <si>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</si>
  <si>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</si>
  <si>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</si>
  <si>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</si>
  <si>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</si>
  <si>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</si>
  <si>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</si>
  <si>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</si>
  <si>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</si>
  <si>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</si>
  <si>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</si>
  <si>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</si>
  <si>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</si>
  <si>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</si>
  <si>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</si>
  <si>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</si>
  <si>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</si>
  <si>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</si>
  <si>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</si>
  <si>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</si>
  <si>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</si>
  <si>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</si>
  <si>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</si>
  <si>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</si>
  <si>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</si>
  <si>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</si>
  <si>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</si>
  <si>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</si>
  <si>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</si>
  <si>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</si>
  <si>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</si>
  <si>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</si>
  <si>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</si>
  <si>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</si>
  <si>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</si>
  <si>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</si>
  <si>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</si>
  <si>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</si>
  <si>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</si>
  <si>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</si>
  <si>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</si>
  <si>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</si>
  <si>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</si>
  <si>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</si>
  <si>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</si>
  <si>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</si>
  <si>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</si>
  <si>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</si>
  <si>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</si>
  <si>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</si>
  <si>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</si>
  <si>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</si>
  <si>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</si>
  <si>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</si>
  <si>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</si>
  <si>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</si>
  <si>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</si>
  <si>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</si>
  <si>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</si>
  <si>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</si>
  <si>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</si>
  <si>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</si>
  <si>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</si>
  <si>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</si>
  <si>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</si>
  <si>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</si>
  <si>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</si>
  <si>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</si>
  <si>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</si>
  <si>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</si>
  <si>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</si>
  <si>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</si>
  <si>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</si>
  <si>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</si>
  <si>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</si>
  <si>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</si>
  <si>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</si>
  <si>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</si>
  <si>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</si>
  <si>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</si>
  <si>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</si>
  <si>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</si>
  <si>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</si>
  <si>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</si>
  <si>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</si>
  <si>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</si>
  <si>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</si>
  <si>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</si>
  <si>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</si>
  <si>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</si>
  <si>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</si>
  <si>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</si>
  <si>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</si>
  <si>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</si>
  <si>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</si>
  <si>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</si>
  <si>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</si>
  <si>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</si>
  <si>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</si>
  <si>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</si>
  <si>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</si>
  <si>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</si>
  <si>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</si>
  <si>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</si>
  <si>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</si>
  <si>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</si>
  <si>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</si>
  <si>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</si>
  <si>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</si>
  <si>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</si>
  <si>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</si>
  <si>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</si>
  <si>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</si>
  <si>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</si>
  <si>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</si>
  <si>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</si>
  <si>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</si>
  <si>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</si>
  <si>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</si>
  <si>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</si>
  <si>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</si>
  <si>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</si>
  <si>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</si>
  <si>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</si>
  <si>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</si>
  <si>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</si>
  <si>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</si>
  <si>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</si>
  <si>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</si>
  <si>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</si>
  <si>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</si>
  <si>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</si>
  <si>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</si>
  <si>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</si>
  <si>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</si>
  <si>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</si>
  <si>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</si>
  <si>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</si>
  <si>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</si>
  <si>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</si>
  <si>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</si>
  <si>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</si>
  <si>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</si>
  <si>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</si>
  <si>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</si>
  <si>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</si>
  <si>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</si>
  <si>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</si>
  <si>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</si>
  <si>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</si>
  <si>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</si>
  <si>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</si>
  <si>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</si>
  <si>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</si>
  <si>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</si>
  <si>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</si>
  <si>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</si>
  <si>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</si>
  <si>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</si>
  <si>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</si>
  <si>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</si>
  <si>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</si>
  <si>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</si>
  <si>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</si>
  <si>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</si>
  <si>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</si>
  <si>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</si>
  <si>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</si>
  <si>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</si>
  <si>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</si>
  <si>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</si>
  <si>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</si>
  <si>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</si>
  <si>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</si>
  <si>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</si>
  <si>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</si>
  <si>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</si>
  <si>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</si>
  <si>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</si>
  <si>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</si>
  <si>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</si>
  <si>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</si>
  <si>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</si>
  <si>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</si>
  <si>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</si>
  <si>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</si>
  <si>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</si>
  <si>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</si>
  <si>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</si>
  <si>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</si>
  <si>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</si>
  <si>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</si>
  <si>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</si>
  <si>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</si>
  <si>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</si>
  <si>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</si>
  <si>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</si>
  <si>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</si>
  <si>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</si>
  <si>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</si>
  <si>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</si>
  <si>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</si>
  <si>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</si>
  <si>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</si>
  <si>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</si>
  <si>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</si>
  <si>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</si>
  <si>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</si>
  <si>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</si>
  <si>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</si>
  <si>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</si>
  <si>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</si>
  <si>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</si>
  <si>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</si>
  <si>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</si>
  <si>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</si>
  <si>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</si>
  <si>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</si>
  <si>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</si>
  <si>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</si>
  <si>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</si>
  <si>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</si>
  <si>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</si>
  <si>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</si>
  <si>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</si>
  <si>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</si>
  <si>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</si>
  <si>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</si>
  <si>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</si>
  <si>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</si>
  <si>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</si>
  <si>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</si>
  <si>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</si>
  <si>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</si>
  <si>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</si>
  <si>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</si>
  <si>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</si>
  <si>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</si>
  <si>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</si>
  <si>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</si>
  <si>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</si>
  <si>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</si>
  <si>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</si>
  <si>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</si>
  <si>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</si>
  <si>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</si>
  <si>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</si>
  <si>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</si>
  <si>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</si>
  <si>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</si>
  <si>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</si>
  <si>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</si>
  <si>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</si>
  <si>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</si>
  <si>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</si>
  <si>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</si>
  <si>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</si>
  <si>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</si>
  <si>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</si>
  <si>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</si>
  <si>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</si>
  <si>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</si>
  <si>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</si>
  <si>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</si>
  <si>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</si>
  <si>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</si>
  <si>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</si>
  <si>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</si>
  <si>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</si>
  <si>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</si>
  <si>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</si>
  <si>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</si>
  <si>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</si>
  <si>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</si>
  <si>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</si>
  <si>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</si>
  <si>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</si>
  <si>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</si>
  <si>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</si>
  <si>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</si>
  <si>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</si>
  <si>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</si>
  <si>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</si>
  <si>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</si>
  <si>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</si>
  <si>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</si>
  <si>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</si>
  <si>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</si>
  <si>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</si>
  <si>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</si>
  <si>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</si>
  <si>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</si>
  <si>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</si>
  <si>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</si>
  <si>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</si>
  <si>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</si>
  <si>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</si>
  <si>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</si>
  <si>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</si>
  <si>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</si>
  <si>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</si>
  <si>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</si>
  <si>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</si>
  <si>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</si>
  <si>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</si>
  <si>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</si>
  <si>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</si>
  <si>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</si>
  <si>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</si>
  <si>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</si>
  <si>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</si>
  <si>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</si>
  <si>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</si>
  <si>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</si>
  <si>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</si>
  <si>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</si>
  <si>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</si>
  <si>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</si>
  <si>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</si>
  <si>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</si>
  <si>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</si>
  <si>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</si>
  <si>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</si>
  <si>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</si>
  <si>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</si>
  <si>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</si>
  <si>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</si>
  <si>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</si>
  <si>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</si>
  <si>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</si>
  <si>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</si>
  <si>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</si>
  <si>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</si>
  <si>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</si>
  <si>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</si>
  <si>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</si>
  <si>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</si>
  <si>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</si>
  <si>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</si>
  <si>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</si>
  <si>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</si>
  <si>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</si>
  <si>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</si>
  <si>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</si>
  <si>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</si>
  <si>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</si>
  <si>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</si>
  <si>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</si>
  <si>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</si>
  <si>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</si>
  <si>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</si>
  <si>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</si>
  <si>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</si>
  <si>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</si>
  <si>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</si>
  <si>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</si>
  <si>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</si>
  <si>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</si>
  <si>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</si>
  <si>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</si>
  <si>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</si>
  <si>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</si>
  <si>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</si>
  <si>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</si>
  <si>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</si>
  <si>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</si>
  <si>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</si>
  <si>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</si>
  <si>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</si>
  <si>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</si>
  <si>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</si>
  <si>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</si>
  <si>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</si>
  <si>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</si>
  <si>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</si>
  <si>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</si>
  <si>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</si>
  <si>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</si>
  <si>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</si>
  <si>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</si>
  <si>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</si>
  <si>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</si>
  <si>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</si>
  <si>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</si>
  <si>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</si>
  <si>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</si>
  <si>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</si>
  <si>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</si>
  <si>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</si>
  <si>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</si>
  <si>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</si>
  <si>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</si>
  <si>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</si>
  <si>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</si>
  <si>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</si>
  <si>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</si>
  <si>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</si>
  <si>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</si>
  <si>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</si>
  <si>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</si>
  <si>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</si>
  <si>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</si>
  <si>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</si>
  <si>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</si>
  <si>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</si>
  <si>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</si>
  <si>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</si>
  <si>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</si>
  <si>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</si>
  <si>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</si>
  <si>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</si>
  <si>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</si>
  <si>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</si>
  <si>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</si>
  <si>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</si>
  <si>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</si>
  <si>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</si>
  <si>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</si>
  <si>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</si>
  <si>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</si>
  <si>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</si>
  <si>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</si>
  <si>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</si>
  <si>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</si>
  <si>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</si>
  <si>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</si>
  <si>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</si>
  <si>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</si>
  <si>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</si>
  <si>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</si>
  <si>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</si>
  <si>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</si>
  <si>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</si>
  <si>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</si>
  <si>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</si>
  <si>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</si>
  <si>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</si>
  <si>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</si>
  <si>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</si>
  <si>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</si>
  <si>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</si>
  <si>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</si>
  <si>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</si>
  <si>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</si>
  <si>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</si>
  <si>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</si>
  <si>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</si>
  <si>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</si>
  <si>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</si>
  <si>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</si>
  <si>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</si>
  <si>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</si>
  <si>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</si>
  <si>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</si>
  <si>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</si>
  <si>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</si>
  <si>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</si>
  <si>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</si>
  <si>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</si>
  <si>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</si>
  <si>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</si>
  <si>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</si>
  <si>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</si>
  <si>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</si>
  <si>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</si>
  <si>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</si>
  <si>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</si>
  <si>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</si>
  <si>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</si>
  <si>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</si>
  <si>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</si>
  <si>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</si>
  <si>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</si>
  <si>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</si>
  <si>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</si>
  <si>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</si>
  <si>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</si>
  <si>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</si>
  <si>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</si>
  <si>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</si>
  <si>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</si>
  <si>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</si>
  <si>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</si>
  <si>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</si>
  <si>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</si>
  <si>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</si>
  <si>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</si>
  <si>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</si>
  <si>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</si>
  <si>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</si>
  <si>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</si>
  <si>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</si>
  <si>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</si>
  <si>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</si>
  <si>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</si>
  <si>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</si>
  <si>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</si>
  <si>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</si>
  <si>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</si>
  <si>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</si>
  <si>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</si>
  <si>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</si>
  <si>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</si>
  <si>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</si>
  <si>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</si>
  <si>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</si>
  <si>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</si>
  <si>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</si>
  <si>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</si>
  <si>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</si>
  <si>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</si>
  <si>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</si>
  <si>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</si>
  <si>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</si>
  <si>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</si>
  <si>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</si>
  <si>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</si>
  <si>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</si>
  <si>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</si>
  <si>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</si>
  <si>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</si>
  <si>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</si>
  <si>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</si>
  <si>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</si>
  <si>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</si>
  <si>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</si>
  <si>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</si>
  <si>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</si>
  <si>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</si>
  <si>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</si>
  <si>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</si>
  <si>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</si>
  <si>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</si>
  <si>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</si>
  <si>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</si>
  <si>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</si>
  <si>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</si>
  <si>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</si>
  <si>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</si>
  <si>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</si>
  <si>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</si>
  <si>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</si>
  <si>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</si>
  <si>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</si>
  <si>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</si>
  <si>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</si>
  <si>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</si>
  <si>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</si>
  <si>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</si>
  <si>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</si>
  <si>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</si>
  <si>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</si>
  <si>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</si>
  <si>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</si>
  <si>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</si>
  <si>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</si>
  <si>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</si>
  <si>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</si>
  <si>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</si>
  <si>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</si>
  <si>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</si>
  <si>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</si>
  <si>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</si>
  <si>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</si>
  <si>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</si>
  <si>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</si>
  <si>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</si>
  <si>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</si>
  <si>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</si>
  <si>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</si>
  <si>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</si>
  <si>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</si>
  <si>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</si>
  <si>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</si>
  <si>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</si>
  <si>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</si>
  <si>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</si>
  <si>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</si>
  <si>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</si>
  <si>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</si>
  <si>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</si>
  <si>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</si>
  <si>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</si>
  <si>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</si>
  <si>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</si>
  <si>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</si>
  <si>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</si>
  <si>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</si>
  <si>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</si>
  <si>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</si>
  <si>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</si>
  <si>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</si>
  <si>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</si>
  <si>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</si>
  <si>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</si>
  <si>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</si>
  <si>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</si>
  <si>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</si>
  <si>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</si>
  <si>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</si>
  <si>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</si>
  <si>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</si>
  <si>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</si>
  <si>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</si>
  <si>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</si>
  <si>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</si>
  <si>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</si>
  <si>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</si>
  <si>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</si>
  <si>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</si>
  <si>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</si>
  <si>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</si>
  <si>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</si>
  <si>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</si>
  <si>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</si>
  <si>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</si>
  <si>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</si>
  <si>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</si>
  <si>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</si>
  <si>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</si>
  <si>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</si>
  <si>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</si>
  <si>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</si>
  <si>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</si>
  <si>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</si>
  <si>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</si>
  <si>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</si>
  <si>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</si>
  <si>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</si>
  <si>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</si>
  <si>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</si>
  <si>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</si>
  <si>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</si>
  <si>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</si>
  <si>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</si>
  <si>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</si>
  <si>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</si>
  <si>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</si>
  <si>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</si>
  <si>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</si>
  <si>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</si>
  <si>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</si>
  <si>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</si>
  <si>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</si>
  <si>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</si>
  <si>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</si>
  <si>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</si>
  <si>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</si>
  <si>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</si>
  <si>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</si>
  <si>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</si>
  <si>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</si>
  <si>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</si>
  <si>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</si>
  <si>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</si>
  <si>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</si>
  <si>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</si>
  <si>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</si>
  <si>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</si>
  <si>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</si>
  <si>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</si>
  <si>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</si>
  <si>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</si>
  <si>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</si>
  <si>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</si>
  <si>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</si>
  <si>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</si>
  <si>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</si>
  <si>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</si>
  <si>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</si>
  <si>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</si>
  <si>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</si>
  <si>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</si>
  <si>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</si>
  <si>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</si>
  <si>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</si>
  <si>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</si>
  <si>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</si>
  <si>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</si>
  <si>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</si>
  <si>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</si>
  <si>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</si>
  <si>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</si>
  <si>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</si>
  <si>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</si>
  <si>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</si>
  <si>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</si>
  <si>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</si>
  <si>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</si>
  <si>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</si>
  <si>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</si>
  <si>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</si>
  <si>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</si>
  <si>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</si>
  <si>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</si>
  <si>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</si>
  <si>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</si>
  <si>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</si>
  <si>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</si>
  <si>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</si>
  <si>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</si>
  <si>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</si>
  <si>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</si>
  <si>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</si>
  <si>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</si>
  <si>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</si>
  <si>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</si>
  <si>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</si>
  <si>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</si>
  <si>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</si>
  <si>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</si>
  <si>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</si>
  <si>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</si>
  <si>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</si>
  <si>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</si>
  <si>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</si>
  <si>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</si>
  <si>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</si>
  <si>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</si>
  <si>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</si>
  <si>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</si>
  <si>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</si>
  <si>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</si>
  <si>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</si>
  <si>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</si>
  <si>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</si>
  <si>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</si>
  <si>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</si>
  <si>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</si>
  <si>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</si>
  <si>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</si>
  <si>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</si>
  <si>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</si>
  <si>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</si>
  <si>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</si>
  <si>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</si>
  <si>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</si>
  <si>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</si>
  <si>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</si>
  <si>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</si>
  <si>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</si>
  <si>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</si>
  <si>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</si>
  <si>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</si>
  <si>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</si>
  <si>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</si>
  <si>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</si>
  <si>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</si>
  <si>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</si>
  <si>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</si>
  <si>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</si>
  <si>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</si>
  <si>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</si>
  <si>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</si>
  <si>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</si>
  <si>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</si>
  <si>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</si>
  <si>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</si>
  <si>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</si>
  <si>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</si>
  <si>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</si>
  <si>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</si>
  <si>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</si>
  <si>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</si>
  <si>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</si>
  <si>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</si>
  <si>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</si>
  <si>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</si>
  <si>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</si>
  <si>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</si>
  <si>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</si>
  <si>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</si>
  <si>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</si>
  <si>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</si>
  <si>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</si>
  <si>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</si>
  <si>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</si>
  <si>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</si>
  <si>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</si>
  <si>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</si>
  <si>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</si>
  <si>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</si>
  <si>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</si>
  <si>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</si>
  <si>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</si>
  <si>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</si>
  <si>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</si>
  <si>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</si>
  <si>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</si>
  <si>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</si>
  <si>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</si>
  <si>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</si>
  <si>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</si>
  <si>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</si>
  <si>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</si>
  <si>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</si>
  <si>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</si>
  <si>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</si>
  <si>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</si>
  <si>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</si>
  <si>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</si>
  <si>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</si>
  <si>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</si>
  <si>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</si>
  <si>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</si>
  <si>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</si>
  <si>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</si>
  <si>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</si>
  <si>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</si>
  <si>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</si>
  <si>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</si>
  <si>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</si>
  <si>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</si>
  <si>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</si>
  <si>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</si>
  <si>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</si>
  <si>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</si>
  <si>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</si>
  <si>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</si>
  <si>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</si>
  <si>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</si>
  <si>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</si>
  <si>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</si>
  <si>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</si>
  <si>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</si>
  <si>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</si>
  <si>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</si>
  <si>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</si>
  <si>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</si>
  <si>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</si>
  <si>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</si>
  <si>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</si>
  <si>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</si>
  <si>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</si>
  <si>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</si>
  <si>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</si>
  <si>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</si>
  <si>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</si>
  <si>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</si>
  <si>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</si>
  <si>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</si>
  <si>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</si>
  <si>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</si>
  <si>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</si>
  <si>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</si>
  <si>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</si>
  <si>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</si>
  <si>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</si>
  <si>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</si>
  <si>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</si>
  <si>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</si>
  <si>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</si>
  <si>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</si>
  <si>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</si>
  <si>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</si>
  <si>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</si>
  <si>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</si>
  <si>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</si>
  <si>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</si>
  <si>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</si>
  <si>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</si>
  <si>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</si>
  <si>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</si>
  <si>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</si>
  <si>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</si>
  <si>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</si>
  <si>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</si>
  <si>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</si>
  <si>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</si>
  <si>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</si>
  <si>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</si>
  <si>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</si>
  <si>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</si>
  <si>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</si>
  <si>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</si>
  <si>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</si>
  <si>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</si>
  <si>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</si>
  <si>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</si>
  <si>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</si>
  <si>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</si>
  <si>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</si>
  <si>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</si>
  <si>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</si>
  <si>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</si>
  <si>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</si>
  <si>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</si>
  <si>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</si>
  <si>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</si>
  <si>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</si>
  <si>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</si>
  <si>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</si>
  <si>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</si>
  <si>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</si>
  <si>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</si>
  <si>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</si>
  <si>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</si>
  <si>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</si>
  <si>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</si>
  <si>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</si>
  <si>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</si>
  <si>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</si>
  <si>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</si>
  <si>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</si>
  <si>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</si>
  <si>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</si>
  <si>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</si>
  <si>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</si>
  <si>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</si>
  <si>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</si>
  <si>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</si>
  <si>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</si>
  <si>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</si>
  <si>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</si>
  <si>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</si>
  <si>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</si>
  <si>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</si>
  <si>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</si>
  <si>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</si>
  <si>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</si>
  <si>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</si>
  <si>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</si>
  <si>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</si>
  <si>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</si>
  <si>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</si>
  <si>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</si>
  <si>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</si>
  <si>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</si>
  <si>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</si>
  <si>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</si>
  <si>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</si>
  <si>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</si>
  <si>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</si>
  <si>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</si>
  <si>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</si>
  <si>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</si>
  <si>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</si>
  <si>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</si>
  <si>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</si>
  <si>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</si>
  <si>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</si>
  <si>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</si>
  <si>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</si>
  <si>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</si>
  <si>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</si>
  <si>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</si>
  <si>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</si>
  <si>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</si>
  <si>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</si>
  <si>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</si>
  <si>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</si>
  <si>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</si>
  <si>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</si>
  <si>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</si>
  <si>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</si>
  <si>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</si>
  <si>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</si>
  <si>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</si>
  <si>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</si>
  <si>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</si>
  <si>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</si>
  <si>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</si>
  <si>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</si>
  <si>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</si>
  <si>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</si>
  <si>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</si>
  <si>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</si>
  <si>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</si>
  <si>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</si>
  <si>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</si>
  <si>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</si>
  <si>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</si>
  <si>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</si>
  <si>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</si>
  <si>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</si>
  <si>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</si>
  <si>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</si>
  <si>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</si>
  <si>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</si>
  <si>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</si>
  <si>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</si>
  <si>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</si>
  <si>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</si>
  <si>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</si>
  <si>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</si>
  <si>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</si>
  <si>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</si>
  <si>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</si>
  <si>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</si>
  <si>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</si>
  <si>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</si>
  <si>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</si>
  <si>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</si>
  <si>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</si>
  <si>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</si>
  <si>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</si>
  <si>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</si>
  <si>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</si>
  <si>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</si>
  <si>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</si>
  <si>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</si>
  <si>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</si>
  <si>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</si>
  <si>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</si>
  <si>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</si>
  <si>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</si>
  <si>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</si>
  <si>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</si>
  <si>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</si>
  <si>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</si>
  <si>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</si>
  <si>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</si>
  <si>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</si>
  <si>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</si>
  <si>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</si>
  <si>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</si>
  <si>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</si>
  <si>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</si>
  <si>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</si>
  <si>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</si>
  <si>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</si>
  <si>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</si>
  <si>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</si>
  <si>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</si>
  <si>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</si>
  <si>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</si>
  <si>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</si>
  <si>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</si>
  <si>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</si>
  <si>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</si>
  <si>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</si>
  <si>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</si>
  <si>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</si>
  <si>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</si>
  <si>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</si>
  <si>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</si>
  <si>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</si>
  <si>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</si>
  <si>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</si>
  <si>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</si>
  <si>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</si>
  <si>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</si>
  <si>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</si>
  <si>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</si>
  <si>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</si>
  <si>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</si>
  <si>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</si>
  <si>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</si>
  <si>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</si>
  <si>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</si>
  <si>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</si>
  <si>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</si>
  <si>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</si>
  <si>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</si>
  <si>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</si>
  <si>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</si>
  <si>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</si>
  <si>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</si>
  <si>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</si>
  <si>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</si>
  <si>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</si>
  <si>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</si>
  <si>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</si>
  <si>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</si>
  <si>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</si>
  <si>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</si>
  <si>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</si>
  <si>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</si>
  <si>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</si>
  <si>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</si>
  <si>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</si>
  <si>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</si>
  <si>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</si>
  <si>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</si>
  <si>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</si>
  <si>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</si>
  <si>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</si>
  <si>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</si>
  <si>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</si>
  <si>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</si>
  <si>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</si>
  <si>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</si>
  <si>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</si>
  <si>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</si>
  <si>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</si>
  <si>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</si>
  <si>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</si>
  <si>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</si>
  <si>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</si>
  <si>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</si>
  <si>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</si>
  <si>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</si>
  <si>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</si>
  <si>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</si>
  <si>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</si>
  <si>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</si>
  <si>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</si>
  <si>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</si>
  <si>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</si>
  <si>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</si>
  <si>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</si>
  <si>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</si>
  <si>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</si>
  <si>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</si>
  <si>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</si>
  <si>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</si>
  <si>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</si>
  <si>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</si>
  <si>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</si>
  <si>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</si>
  <si>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</si>
  <si>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</si>
  <si>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</si>
  <si>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</si>
  <si>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</si>
  <si>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</si>
  <si>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</si>
  <si>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</si>
  <si>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</si>
  <si>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</si>
  <si>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</si>
  <si>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</si>
  <si>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</si>
  <si>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</si>
  <si>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</si>
  <si>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</si>
  <si>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</si>
  <si>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</si>
  <si>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</si>
  <si>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</si>
  <si>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</si>
  <si>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</si>
  <si>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</si>
  <si>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</si>
  <si>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</si>
  <si>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</si>
  <si>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</si>
  <si>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</si>
  <si>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</si>
  <si>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</si>
  <si>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</si>
  <si>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</si>
  <si>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</si>
  <si>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</si>
  <si>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</si>
  <si>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</si>
  <si>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</si>
  <si>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</si>
  <si>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</si>
  <si>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</si>
  <si>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</si>
  <si>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</si>
  <si>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</si>
  <si>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</si>
  <si>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</si>
  <si>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</si>
  <si>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</si>
  <si>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</si>
  <si>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</si>
  <si>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</si>
  <si>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</si>
  <si>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</si>
  <si>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</si>
  <si>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</si>
  <si>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</si>
  <si>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</si>
  <si>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</si>
  <si>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</si>
  <si>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</si>
  <si>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</si>
  <si>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</si>
  <si>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</si>
  <si>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</si>
  <si>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</si>
  <si>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</si>
  <si>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</si>
  <si>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</si>
  <si>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</si>
  <si>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</si>
  <si>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</si>
  <si>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</si>
  <si>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</si>
  <si>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</si>
  <si>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</si>
  <si>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</si>
  <si>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</si>
  <si>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</si>
  <si>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</si>
  <si>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</si>
  <si>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</si>
  <si>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</si>
  <si>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</si>
  <si>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</si>
  <si>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</si>
  <si>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</si>
  <si>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</si>
  <si>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</si>
  <si>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</si>
  <si>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</si>
  <si>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</si>
  <si>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</si>
  <si>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</si>
  <si>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</si>
  <si>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</si>
  <si>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</si>
  <si>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</si>
  <si>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</si>
  <si>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</si>
  <si>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</si>
  <si>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</si>
  <si>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</si>
  <si>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</si>
  <si>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</si>
  <si>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</si>
  <si>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</si>
  <si>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</si>
  <si>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</si>
  <si>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</si>
  <si>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</si>
  <si>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</si>
  <si>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</si>
  <si>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</si>
  <si>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</si>
  <si>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</si>
  <si>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</si>
  <si>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</si>
  <si>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</si>
  <si>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</si>
  <si>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</si>
  <si>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</si>
  <si>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</si>
  <si>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</si>
  <si>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</si>
  <si>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</si>
  <si>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</si>
  <si>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</si>
  <si>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</si>
  <si>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</si>
  <si>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</si>
  <si>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</si>
  <si>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</si>
  <si>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</si>
  <si>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</si>
  <si>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</si>
  <si>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</si>
  <si>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</si>
  <si>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</si>
  <si>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</si>
  <si>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</si>
  <si>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</si>
  <si>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</si>
  <si>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</si>
  <si>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</si>
  <si>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</si>
  <si>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</si>
  <si>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</si>
  <si>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</si>
  <si>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</si>
  <si>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</si>
  <si>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</si>
  <si>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</si>
  <si>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</si>
  <si>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</si>
  <si>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</si>
  <si>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</si>
  <si>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</si>
  <si>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</si>
  <si>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</si>
  <si>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</si>
  <si>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</si>
  <si>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</si>
  <si>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</si>
  <si>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</si>
  <si>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</si>
  <si>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</si>
  <si>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</si>
  <si>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</si>
  <si>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</si>
  <si>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</si>
  <si>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</si>
  <si>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</si>
  <si>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</si>
  <si>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</si>
  <si>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</si>
  <si>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</si>
  <si>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</si>
  <si>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</si>
  <si>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</si>
  <si>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</si>
  <si>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</si>
  <si>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</si>
  <si>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</si>
  <si>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</si>
  <si>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</si>
  <si>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</si>
  <si>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</si>
  <si>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</si>
  <si>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</si>
  <si>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</si>
  <si>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</si>
  <si>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</si>
  <si>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</si>
  <si>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</si>
  <si>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</si>
  <si>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</si>
  <si>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</si>
  <si>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</si>
  <si>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</si>
  <si>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</si>
  <si>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</si>
  <si>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</si>
  <si>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</si>
  <si>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</si>
  <si>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</si>
  <si>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</si>
  <si>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</si>
  <si>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</si>
  <si>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</si>
  <si>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</si>
  <si>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</si>
  <si>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</si>
  <si>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</si>
  <si>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</si>
  <si>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</si>
  <si>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</si>
  <si>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</si>
  <si>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</si>
  <si>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</si>
  <si>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</si>
  <si>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</si>
  <si>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</si>
  <si>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</si>
  <si>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</si>
  <si>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</si>
  <si>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</si>
  <si>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</si>
  <si>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</si>
  <si>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</si>
  <si>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</si>
  <si>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</si>
  <si>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</si>
  <si>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</si>
  <si>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</si>
  <si>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</si>
  <si>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</si>
  <si>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</si>
  <si>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</si>
  <si>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</si>
  <si>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</si>
  <si>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</si>
  <si>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</si>
  <si>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</si>
  <si>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</si>
  <si>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</si>
  <si>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</si>
  <si>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</si>
  <si>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</si>
  <si>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</si>
  <si>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</si>
  <si>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</si>
  <si>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</si>
  <si>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</si>
  <si>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</si>
  <si>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</si>
  <si>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</si>
  <si>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</si>
  <si>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</si>
  <si>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</si>
  <si>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</si>
  <si>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</si>
  <si>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</si>
  <si>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</si>
  <si>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</si>
  <si>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</si>
  <si>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</si>
  <si>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</si>
  <si>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</si>
  <si>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</si>
  <si>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</si>
  <si>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</si>
  <si>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</si>
  <si>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</si>
  <si>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</si>
  <si>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</si>
  <si>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</si>
  <si>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</si>
  <si>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</si>
  <si>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</si>
  <si>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</si>
  <si>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</si>
  <si>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</si>
  <si>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</si>
  <si>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</si>
  <si>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</si>
  <si>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</si>
  <si>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</si>
  <si>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</si>
  <si>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</si>
  <si>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</si>
  <si>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</si>
  <si>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</si>
  <si>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</si>
  <si>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</si>
  <si>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</si>
  <si>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</si>
  <si>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</si>
  <si>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</si>
  <si>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</si>
  <si>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</si>
  <si>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</si>
  <si>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</si>
  <si>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</si>
  <si>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</si>
  <si>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</si>
  <si>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</si>
  <si>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</si>
  <si>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</si>
  <si>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</si>
  <si>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</si>
  <si>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</si>
  <si>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</si>
  <si>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</si>
  <si>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</si>
  <si>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</si>
  <si>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</si>
  <si>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</si>
  <si>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</si>
  <si>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</si>
  <si>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</si>
  <si>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</si>
  <si>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</si>
  <si>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</si>
  <si>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</si>
  <si>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</si>
  <si>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</si>
  <si>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</si>
  <si>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</si>
  <si>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</si>
  <si>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</si>
  <si>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</si>
  <si>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</si>
  <si>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</si>
  <si>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</si>
  <si>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</si>
  <si>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</si>
  <si>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</si>
  <si>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</si>
  <si>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</si>
  <si>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</si>
  <si>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</si>
  <si>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</si>
  <si>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</si>
  <si>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</si>
  <si>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</si>
  <si>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</si>
  <si>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</si>
  <si>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</si>
  <si>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</si>
  <si>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</si>
  <si>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</si>
  <si>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</si>
  <si>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</si>
  <si>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</si>
  <si>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</si>
  <si>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</si>
  <si>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</si>
  <si>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</si>
  <si>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</si>
  <si>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</si>
  <si>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</si>
  <si>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</si>
  <si>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</si>
  <si>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</si>
  <si>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</si>
  <si>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</si>
  <si>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</si>
  <si>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</si>
  <si>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</si>
  <si>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</si>
  <si>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</si>
  <si>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</si>
  <si>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</si>
  <si>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</si>
  <si>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</si>
  <si>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</si>
  <si>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</si>
  <si>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</si>
  <si>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</si>
  <si>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</si>
  <si>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</si>
  <si>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</si>
  <si>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</si>
  <si>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</si>
  <si>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</si>
  <si>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</si>
  <si>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</si>
  <si>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</si>
  <si>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</si>
  <si>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</si>
  <si>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</si>
  <si>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</si>
  <si>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</si>
  <si>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</si>
  <si>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</si>
  <si>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</si>
  <si>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</si>
  <si>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</si>
  <si>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</si>
  <si>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</si>
  <si>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</si>
  <si>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</si>
  <si>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</si>
  <si>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</si>
  <si>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</si>
  <si>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</si>
  <si>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</si>
  <si>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</si>
  <si>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</si>
  <si>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</si>
  <si>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</si>
  <si>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</si>
  <si>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</si>
  <si>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</si>
  <si>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</si>
  <si>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</si>
  <si>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</si>
  <si>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</si>
  <si>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</si>
  <si>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</si>
  <si>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</si>
  <si>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</si>
  <si>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</si>
  <si>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</si>
  <si>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</si>
  <si>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</si>
  <si>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</si>
  <si>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</si>
  <si>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</si>
  <si>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</si>
  <si>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</si>
  <si>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</si>
  <si>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</si>
  <si>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</si>
  <si>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</si>
  <si>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</si>
  <si>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</si>
  <si>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</si>
  <si>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</si>
  <si>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</si>
  <si>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</si>
  <si>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</si>
  <si>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</si>
  <si>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</si>
  <si>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</si>
  <si>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</si>
  <si>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</si>
  <si>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</si>
  <si>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</si>
  <si>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</si>
  <si>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</si>
  <si>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</si>
  <si>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</si>
  <si>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</si>
  <si>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</si>
  <si>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</si>
  <si>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</si>
  <si>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</si>
  <si>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</si>
  <si>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</si>
  <si>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</si>
  <si>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</si>
  <si>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</si>
  <si>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</si>
  <si>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</si>
  <si>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</si>
  <si>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</si>
  <si>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</si>
  <si>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</si>
  <si>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</si>
  <si>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</si>
  <si>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</si>
  <si>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</si>
  <si>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</si>
  <si>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</si>
  <si>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</si>
  <si>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</si>
  <si>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</si>
  <si>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</si>
  <si>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</si>
  <si>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</si>
  <si>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</si>
  <si>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</si>
  <si>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</si>
  <si>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</si>
  <si>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</si>
  <si>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</si>
  <si>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</si>
  <si>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</si>
  <si>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</si>
  <si>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</si>
  <si>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</si>
  <si>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</si>
  <si>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</si>
  <si>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</si>
  <si>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</si>
  <si>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</si>
  <si>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</si>
  <si>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</si>
  <si>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</si>
  <si>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</si>
  <si>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</si>
  <si>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</si>
  <si>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</si>
  <si>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</si>
  <si>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</si>
  <si>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</si>
  <si>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</si>
  <si>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</si>
  <si>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</si>
  <si>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</si>
  <si>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</si>
  <si>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</si>
  <si>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</si>
  <si>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</si>
  <si>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</si>
  <si>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</si>
  <si>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</si>
  <si>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</si>
  <si>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</si>
  <si>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</si>
  <si>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</si>
  <si>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</si>
  <si>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</si>
  <si>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</si>
  <si>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</si>
  <si>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</si>
  <si>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</si>
  <si>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</si>
  <si>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</si>
  <si>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</si>
  <si>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</si>
  <si>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</si>
  <si>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</si>
  <si>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</si>
  <si>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</si>
  <si>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</si>
  <si>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</si>
  <si>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</si>
  <si>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</si>
  <si>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</si>
  <si>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</si>
  <si>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</si>
  <si>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</si>
  <si>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</si>
  <si>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</si>
  <si>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</si>
  <si>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</si>
  <si>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</si>
  <si>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</si>
  <si>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</si>
  <si>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</si>
  <si>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</si>
  <si>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</si>
  <si>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</si>
  <si>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</si>
  <si>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</si>
  <si>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</si>
  <si>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</si>
  <si>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</si>
  <si>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</si>
  <si>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</si>
  <si>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</si>
  <si>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</si>
  <si>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</si>
  <si>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</si>
  <si>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</si>
  <si>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</si>
  <si>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</si>
  <si>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</si>
  <si>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</si>
  <si>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</si>
  <si>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</si>
  <si>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</si>
  <si>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</si>
  <si>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</si>
  <si>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</si>
  <si>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</si>
  <si>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</si>
  <si>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</si>
  <si>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</si>
  <si>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</si>
  <si>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</si>
  <si>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</si>
  <si>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</si>
  <si>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</si>
  <si>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</si>
  <si>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</si>
  <si>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</si>
  <si>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</si>
  <si>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</si>
  <si>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</si>
  <si>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</si>
  <si>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</si>
  <si>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</si>
  <si>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</si>
  <si>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</si>
  <si>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</si>
  <si>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</si>
  <si>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</si>
  <si>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</si>
  <si>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</si>
  <si>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</si>
  <si>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</si>
  <si>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</si>
  <si>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</si>
  <si>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</si>
  <si>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</si>
  <si>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</si>
  <si>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</si>
  <si>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</si>
  <si>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</si>
  <si>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</si>
  <si>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</si>
  <si>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</si>
  <si>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</si>
  <si>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</si>
  <si>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</si>
  <si>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</si>
  <si>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</si>
  <si>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</si>
  <si>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</si>
  <si>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</si>
  <si>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</si>
  <si>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</si>
  <si>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</si>
  <si>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</si>
  <si>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</si>
  <si>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</si>
  <si>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</si>
  <si>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</si>
  <si>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</si>
  <si>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</si>
  <si>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</si>
  <si>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</si>
  <si>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</si>
  <si>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</si>
  <si>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</si>
  <si>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</si>
  <si>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</si>
  <si>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</si>
  <si>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</si>
  <si>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</si>
  <si>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</si>
  <si>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</si>
  <si>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</si>
  <si>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</si>
  <si>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</si>
  <si>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</si>
  <si>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</si>
  <si>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</si>
  <si>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</si>
  <si>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</si>
  <si>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</si>
  <si>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</si>
  <si>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</si>
  <si>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</si>
  <si>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</si>
  <si>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</si>
  <si>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</si>
  <si>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</si>
  <si>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</si>
  <si>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</si>
  <si>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</si>
  <si>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</si>
  <si>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</si>
  <si>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</si>
  <si>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</si>
  <si>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</si>
  <si>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</si>
  <si>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</si>
  <si>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</si>
  <si>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</si>
  <si>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</si>
  <si>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</si>
  <si>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</si>
  <si>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</si>
  <si>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</si>
  <si>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</si>
  <si>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</si>
  <si>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</si>
  <si>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</si>
  <si>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</si>
  <si>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</si>
  <si>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</si>
  <si>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</si>
  <si>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</si>
  <si>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</si>
  <si>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</si>
  <si>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</si>
  <si>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</si>
  <si>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</si>
  <si>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</si>
  <si>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</si>
  <si>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</si>
  <si>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</si>
  <si>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</si>
  <si>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</si>
  <si>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</si>
  <si>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</si>
  <si>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</si>
  <si>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</si>
  <si>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</si>
  <si>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</si>
  <si>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</si>
  <si>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</si>
  <si>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</si>
  <si>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</si>
  <si>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</si>
  <si>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</si>
  <si>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</si>
  <si>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</si>
  <si>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</si>
  <si>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</si>
  <si>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</si>
  <si>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</si>
  <si>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</si>
  <si>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</si>
  <si>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</si>
  <si>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</si>
  <si>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</si>
  <si>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</si>
  <si>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</si>
  <si>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</si>
  <si>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</si>
  <si>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</si>
  <si>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</si>
  <si>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</si>
  <si>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</si>
  <si>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</si>
  <si>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</si>
  <si>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</si>
  <si>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</si>
  <si>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</si>
  <si>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</si>
  <si>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</si>
  <si>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</si>
  <si>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</si>
  <si>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</si>
  <si>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</si>
  <si>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</si>
  <si>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</si>
  <si>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</si>
  <si>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</si>
  <si>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</si>
  <si>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</si>
  <si>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</si>
  <si>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</si>
  <si>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</si>
  <si>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</si>
  <si>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</si>
  <si>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</si>
  <si>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</si>
  <si>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</si>
  <si>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</si>
  <si>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</si>
  <si>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</si>
  <si>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</si>
  <si>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</si>
  <si>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</si>
  <si>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</si>
  <si>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</si>
  <si>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</si>
  <si>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</si>
  <si>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</si>
  <si>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</si>
  <si>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</si>
  <si>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</si>
  <si>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</si>
  <si>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</si>
  <si>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</si>
  <si>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</si>
  <si>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</si>
  <si>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</si>
  <si>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</si>
  <si>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</si>
  <si>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</si>
  <si>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</si>
  <si>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</si>
  <si>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</si>
  <si>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</si>
  <si>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</si>
  <si>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</si>
  <si>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</si>
  <si>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</si>
  <si>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</si>
  <si>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</si>
  <si>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</si>
  <si>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</si>
  <si>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</si>
  <si>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</si>
  <si>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</si>
  <si>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</si>
  <si>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</si>
  <si>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</si>
  <si>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</si>
  <si>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</si>
  <si>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</si>
  <si>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</si>
  <si>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</si>
  <si>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</si>
  <si>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</si>
  <si>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</si>
  <si>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</si>
  <si>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</si>
  <si>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</si>
  <si>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</si>
  <si>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</si>
  <si>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</si>
  <si>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</si>
  <si>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</si>
  <si>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</si>
  <si>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</si>
  <si>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</si>
  <si>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</si>
  <si>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</si>
  <si>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</si>
  <si>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</si>
  <si>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</si>
  <si>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</si>
  <si>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</si>
  <si>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</si>
  <si>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</si>
  <si>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</si>
  <si>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</si>
  <si>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</si>
  <si>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</si>
  <si>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</si>
  <si>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</si>
  <si>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</si>
  <si>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</si>
  <si>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</si>
  <si>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</si>
  <si>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</si>
  <si>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</si>
  <si>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</si>
  <si>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</si>
  <si>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</si>
  <si>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</si>
  <si>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</si>
  <si>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</si>
  <si>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</si>
  <si>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</si>
  <si>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</si>
  <si>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</si>
  <si>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</si>
  <si>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</si>
  <si>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</si>
  <si>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</si>
  <si>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</si>
  <si>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</si>
  <si>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</si>
  <si>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</si>
  <si>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</si>
  <si>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</si>
  <si>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</si>
  <si>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</si>
  <si>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</si>
  <si>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</si>
  <si>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</si>
  <si>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</si>
  <si>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</si>
  <si>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</si>
  <si>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</si>
  <si>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</si>
  <si>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</si>
  <si>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</si>
  <si>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</si>
  <si>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</si>
  <si>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</si>
  <si>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</si>
  <si>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</si>
  <si>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</si>
  <si>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</si>
  <si>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</si>
  <si>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</si>
  <si>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</si>
  <si>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</si>
  <si>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</si>
  <si>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</si>
  <si>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</si>
  <si>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</si>
  <si>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</si>
  <si>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</si>
  <si>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</si>
  <si>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</si>
  <si>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</si>
  <si>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</si>
  <si>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</si>
  <si>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</si>
  <si>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</si>
  <si>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</si>
  <si>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</si>
  <si>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</si>
  <si>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</si>
  <si>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</si>
  <si>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</si>
  <si>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</si>
  <si>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</si>
  <si>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</si>
  <si>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</si>
  <si>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</si>
  <si>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</si>
  <si>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</si>
  <si>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</si>
  <si>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</si>
  <si>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</si>
  <si>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</si>
  <si>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</si>
  <si>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</si>
  <si>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</si>
  <si>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</si>
  <si>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</si>
  <si>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</si>
  <si>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</si>
  <si>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</si>
  <si>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</si>
  <si>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</si>
  <si>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</si>
  <si>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</si>
  <si>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</si>
  <si>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</si>
  <si>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</si>
  <si>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</si>
  <si>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</si>
  <si>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</si>
  <si>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</si>
  <si>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</si>
  <si>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</si>
  <si>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</si>
  <si>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</si>
  <si>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</si>
  <si>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</si>
  <si>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</si>
  <si>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</si>
  <si>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</si>
  <si>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</si>
  <si>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</si>
  <si>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</si>
  <si>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</si>
  <si>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</si>
  <si>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</si>
  <si>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</si>
  <si>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</si>
  <si>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</si>
  <si>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</si>
  <si>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</si>
  <si>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</si>
  <si>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</si>
  <si>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</si>
  <si>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</si>
  <si>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</si>
  <si>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</si>
  <si>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</si>
  <si>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</si>
  <si>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</si>
  <si>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</si>
  <si>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</si>
  <si>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</si>
  <si>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</si>
  <si>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</si>
  <si>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</si>
  <si>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</si>
  <si>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</si>
  <si>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</si>
  <si>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</si>
  <si>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</si>
  <si>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</si>
  <si>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</si>
  <si>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</si>
  <si>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</si>
  <si>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</si>
  <si>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</si>
  <si>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</si>
  <si>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</si>
  <si>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</si>
  <si>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</si>
  <si>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</si>
  <si>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</si>
  <si>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</si>
  <si>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</si>
  <si>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</si>
  <si>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</si>
  <si>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</si>
  <si>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</si>
  <si>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</si>
  <si>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</si>
  <si>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</si>
  <si>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</si>
  <si>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</si>
  <si>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</si>
  <si>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</si>
  <si>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</si>
  <si>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</si>
  <si>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</si>
  <si>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</si>
  <si>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</si>
  <si>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</si>
  <si>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</si>
  <si>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</si>
  <si>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</si>
  <si>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</si>
  <si>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</si>
  <si>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</si>
  <si>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</si>
  <si>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</si>
  <si>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</si>
  <si>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</si>
  <si>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</si>
  <si>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</si>
  <si>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</si>
  <si>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</si>
  <si>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</si>
  <si>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</si>
  <si>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</si>
  <si>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</si>
  <si>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</si>
  <si>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</si>
  <si>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</si>
  <si>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</si>
  <si>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</si>
  <si>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</si>
  <si>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</si>
  <si>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</si>
  <si>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</si>
  <si>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</si>
  <si>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</si>
  <si>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</si>
  <si>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</si>
  <si>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</si>
  <si>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</si>
  <si>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</si>
  <si>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</si>
  <si>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</si>
  <si>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</si>
  <si>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</si>
  <si>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</si>
  <si>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</si>
  <si>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</si>
  <si>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</si>
  <si>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</si>
  <si>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</si>
  <si>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</si>
  <si>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</si>
  <si>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</si>
  <si>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</si>
  <si>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</si>
  <si>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</si>
  <si>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</si>
  <si>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</si>
  <si>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</si>
  <si>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</si>
  <si>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</si>
  <si>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</si>
  <si>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</si>
  <si>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</si>
  <si>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</si>
  <si>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</si>
  <si>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</si>
  <si>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</si>
  <si>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</si>
  <si>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</si>
  <si>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</si>
  <si>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</si>
  <si>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</si>
  <si>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</si>
  <si>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</si>
  <si>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</si>
  <si>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</si>
  <si>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</si>
  <si>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</si>
  <si>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</si>
  <si>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</si>
  <si>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</si>
  <si>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</si>
  <si>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</si>
  <si>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</si>
  <si>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</si>
  <si>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</si>
  <si>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</si>
  <si>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</si>
  <si>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</si>
  <si>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</si>
  <si>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</si>
  <si>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</si>
  <si>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</si>
  <si>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</si>
  <si>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</si>
  <si>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</si>
  <si>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</si>
  <si>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</si>
  <si>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</si>
  <si>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</si>
  <si>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</si>
  <si>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</si>
  <si>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</si>
  <si>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</si>
  <si>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</si>
  <si>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</si>
  <si>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</si>
  <si>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</si>
  <si>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</si>
  <si>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</si>
  <si>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</si>
  <si>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</si>
  <si>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</si>
  <si>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</si>
  <si>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</si>
  <si>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</si>
  <si>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</si>
  <si>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</si>
  <si>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</si>
  <si>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</si>
  <si>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</si>
  <si>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</si>
  <si>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</si>
  <si>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</si>
  <si>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</si>
  <si>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</si>
  <si>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</si>
  <si>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</si>
  <si>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</si>
  <si>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</si>
  <si>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</si>
  <si>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</si>
  <si>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</si>
  <si>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</si>
  <si>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</si>
  <si>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</si>
  <si>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</si>
  <si>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</si>
  <si>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</si>
  <si>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</si>
  <si>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</si>
  <si>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</si>
  <si>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</si>
  <si>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</si>
  <si>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</si>
  <si>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</si>
  <si>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</si>
  <si>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</si>
  <si>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</si>
  <si>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</si>
  <si>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</si>
  <si>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</si>
  <si>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</si>
  <si>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</si>
  <si>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</si>
  <si>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</si>
  <si>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</si>
  <si>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</si>
  <si>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</si>
  <si>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</si>
  <si>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</si>
  <si>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</si>
  <si>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</si>
  <si>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</si>
  <si>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</si>
  <si>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</si>
  <si>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</si>
  <si>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</si>
  <si>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</si>
  <si>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</si>
  <si>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</si>
  <si>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</si>
  <si>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</si>
  <si>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</si>
  <si>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</si>
  <si>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</si>
  <si>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</si>
  <si>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</si>
  <si>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</si>
  <si>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</si>
  <si>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</si>
  <si>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</si>
  <si>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</si>
  <si>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</si>
  <si>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</si>
  <si>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</si>
  <si>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</si>
  <si>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</si>
  <si>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</si>
  <si>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</si>
  <si>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</si>
  <si>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</si>
  <si>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</si>
  <si>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</si>
  <si>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</si>
  <si>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</si>
  <si>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</si>
  <si>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</si>
  <si>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</si>
  <si>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</si>
  <si>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</si>
  <si>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</si>
  <si>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</si>
  <si>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</si>
  <si>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</si>
  <si>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</si>
  <si>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</si>
  <si>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</si>
  <si>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</si>
  <si>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</si>
  <si>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</si>
  <si>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</si>
  <si>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</si>
  <si>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</si>
  <si>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</si>
  <si>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</si>
  <si>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</si>
  <si>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</si>
  <si>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</si>
  <si>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</si>
  <si>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</si>
  <si>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</si>
  <si>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</si>
  <si>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</si>
  <si>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</si>
  <si>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</si>
  <si>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</si>
  <si>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</si>
  <si>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</si>
  <si>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</si>
  <si>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</si>
  <si>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</si>
  <si>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</si>
  <si>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</si>
  <si>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</si>
  <si>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</si>
  <si>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</si>
  <si>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</si>
  <si>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</si>
  <si>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</si>
  <si>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</si>
  <si>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</si>
  <si>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</si>
  <si>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</si>
  <si>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</si>
  <si>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</si>
  <si>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</si>
  <si>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</si>
  <si>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</si>
  <si>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</si>
  <si>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</si>
  <si>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</si>
  <si>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</si>
  <si>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</si>
  <si>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</si>
  <si>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</si>
  <si>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</si>
  <si>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</si>
  <si>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</si>
  <si>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</si>
  <si>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</si>
  <si>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</si>
  <si>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</si>
  <si>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</si>
  <si>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</si>
  <si>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</si>
  <si>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</si>
  <si>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</si>
  <si>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</si>
  <si>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</si>
  <si>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</si>
  <si>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</si>
  <si>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</si>
  <si>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</si>
  <si>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</si>
  <si>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</si>
  <si>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</si>
  <si>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</si>
  <si>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</si>
  <si>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</si>
  <si>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</si>
  <si>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</si>
  <si>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</si>
  <si>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</si>
  <si>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</si>
  <si>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</si>
  <si>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</si>
  <si>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</si>
  <si>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</si>
  <si>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</si>
  <si>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</si>
  <si>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</si>
  <si>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</si>
  <si>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</si>
  <si>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</si>
  <si>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</si>
  <si>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</si>
  <si>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</si>
  <si>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</si>
  <si>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</si>
  <si>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</si>
  <si>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</si>
  <si>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</si>
  <si>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</si>
  <si>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</si>
  <si>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</si>
  <si>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</si>
  <si>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</si>
  <si>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</si>
  <si>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</si>
  <si>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</si>
  <si>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</si>
  <si>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</si>
  <si>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</si>
  <si>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</si>
  <si>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</si>
  <si>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</si>
  <si>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</si>
  <si>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</si>
  <si>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</si>
  <si>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</si>
  <si>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</si>
  <si>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</si>
  <si>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</si>
  <si>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</si>
  <si>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</si>
  <si>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</si>
  <si>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</si>
  <si>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</si>
  <si>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</si>
  <si>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</si>
  <si>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</si>
  <si>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</si>
  <si>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</si>
  <si>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</si>
  <si>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</si>
  <si>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</si>
  <si>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</si>
  <si>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</si>
  <si>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</si>
  <si>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</si>
  <si>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</si>
  <si>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</si>
  <si>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</si>
  <si>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</si>
  <si>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</si>
  <si>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</si>
  <si>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</si>
  <si>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</si>
  <si>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</si>
  <si>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</si>
  <si>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</si>
  <si>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</si>
  <si>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</si>
  <si>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</si>
  <si>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</si>
  <si>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</si>
  <si>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</si>
  <si>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</si>
  <si>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</si>
  <si>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</si>
  <si>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</si>
  <si>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</si>
  <si>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</si>
  <si>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</si>
  <si>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</si>
  <si>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</si>
  <si>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</si>
  <si>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</si>
  <si>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</si>
  <si>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</si>
  <si>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</si>
  <si>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</si>
  <si>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</si>
  <si>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</si>
  <si>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</si>
  <si>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</si>
  <si>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</si>
  <si>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</si>
  <si>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</si>
  <si>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</si>
  <si>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</si>
  <si>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</si>
  <si>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</si>
  <si>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</si>
  <si>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</si>
  <si>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</si>
  <si>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</si>
  <si>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</si>
  <si>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</si>
  <si>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</si>
  <si>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</si>
  <si>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</si>
  <si>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</si>
  <si>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</si>
  <si>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</si>
  <si>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</si>
  <si>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</si>
  <si>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</si>
  <si>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</si>
  <si>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</si>
  <si>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</si>
  <si>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</si>
  <si>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</si>
  <si>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</si>
  <si>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</si>
  <si>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</si>
  <si>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</si>
  <si>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</si>
  <si>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</si>
  <si>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</si>
  <si>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</si>
  <si>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</si>
  <si>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</si>
  <si>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</si>
  <si>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</si>
  <si>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</si>
  <si>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</si>
  <si>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</si>
  <si>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</si>
  <si>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</si>
  <si>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</si>
  <si>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</si>
  <si>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</si>
  <si>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</si>
  <si>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</si>
  <si>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</si>
  <si>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</si>
  <si>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</si>
  <si>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</si>
  <si>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</si>
  <si>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</si>
  <si>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</si>
  <si>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</si>
  <si>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</si>
  <si>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</si>
  <si>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</si>
  <si>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</si>
  <si>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</si>
  <si>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</si>
  <si>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</si>
  <si>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</si>
  <si>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</si>
  <si>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</si>
  <si>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</si>
  <si>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</si>
  <si>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</si>
  <si>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</si>
  <si>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</si>
  <si>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</si>
  <si>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</si>
  <si>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</si>
  <si>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</si>
  <si>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</si>
  <si>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</si>
  <si>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</si>
  <si>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</si>
  <si>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</si>
  <si>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</si>
  <si>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</si>
  <si>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</si>
  <si>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</si>
  <si>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</si>
  <si>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</si>
  <si>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</si>
  <si>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</si>
  <si>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</si>
  <si>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</si>
  <si>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</si>
  <si>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</si>
  <si>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</si>
  <si>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</si>
  <si>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</si>
  <si>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</si>
  <si>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</si>
  <si>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</si>
  <si>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</si>
  <si>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</si>
  <si>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</si>
  <si>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</si>
  <si>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</si>
  <si>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</si>
  <si>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</si>
  <si>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</si>
  <si>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</si>
  <si>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</si>
  <si>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</si>
  <si>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</si>
  <si>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</si>
  <si>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</si>
  <si>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</si>
  <si>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</si>
  <si>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</si>
  <si>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</si>
  <si>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</si>
  <si>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</si>
  <si>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</si>
  <si>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</si>
  <si>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</si>
  <si>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</si>
  <si>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</si>
  <si>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</si>
  <si>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</si>
  <si>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</si>
  <si>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</si>
  <si>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</si>
  <si>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</si>
  <si>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</si>
  <si>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</si>
  <si>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</si>
  <si>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</si>
  <si>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</si>
  <si>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</si>
  <si>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</si>
  <si>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</si>
  <si>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</si>
  <si>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</si>
  <si>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</si>
  <si>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</si>
  <si>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</si>
  <si>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</si>
  <si>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</si>
  <si>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</si>
  <si>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</si>
  <si>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</si>
  <si>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</si>
  <si>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</si>
  <si>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</si>
  <si>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</si>
  <si>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</si>
  <si>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</si>
  <si>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</si>
  <si>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</si>
  <si>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</si>
  <si>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</si>
  <si>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</si>
  <si>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</si>
  <si>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</si>
  <si>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</si>
  <si>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</si>
  <si>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</si>
  <si>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</si>
  <si>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</si>
  <si>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</si>
  <si>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</si>
  <si>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</si>
  <si>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</si>
  <si>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</si>
  <si>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</si>
  <si>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</si>
  <si>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</si>
  <si>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</si>
  <si>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</si>
  <si>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</si>
  <si>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</si>
  <si>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</si>
  <si>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</si>
  <si>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</si>
  <si>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</si>
  <si>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</si>
  <si>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</si>
  <si>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</si>
  <si>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</si>
  <si>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</si>
  <si>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</si>
  <si>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</si>
  <si>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</si>
  <si>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</si>
  <si>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</si>
  <si>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</si>
  <si>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</si>
  <si>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</si>
  <si>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</si>
  <si>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</si>
  <si>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</si>
  <si>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</si>
  <si>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</si>
  <si>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</si>
  <si>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</si>
  <si>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</si>
  <si>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</si>
  <si>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</si>
  <si>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</si>
  <si>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</si>
  <si>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</si>
  <si>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</si>
  <si>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</si>
  <si>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</si>
  <si>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</si>
  <si>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</si>
  <si>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</si>
  <si>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</si>
  <si>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</si>
  <si>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</si>
  <si>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</si>
  <si>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</si>
  <si>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</si>
  <si>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</si>
  <si>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</si>
  <si>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</si>
  <si>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</si>
  <si>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</si>
  <si>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</si>
  <si>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</si>
  <si>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</si>
  <si>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</si>
  <si>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</si>
  <si>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</si>
  <si>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</si>
  <si>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</si>
  <si>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</si>
  <si>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</si>
  <si>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</si>
  <si>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</si>
  <si>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</si>
  <si>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</si>
  <si>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</si>
  <si>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</si>
  <si>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</si>
  <si>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</si>
  <si>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</si>
  <si>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</si>
  <si>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</si>
  <si>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</si>
  <si>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</si>
  <si>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</si>
  <si>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</si>
  <si>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</si>
  <si>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</si>
  <si>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</si>
  <si>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</si>
  <si>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</si>
  <si>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</si>
  <si>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</si>
  <si>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</si>
  <si>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</si>
  <si>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</si>
  <si>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</si>
  <si>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</si>
  <si>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</si>
  <si>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</si>
  <si>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</si>
  <si>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</si>
  <si>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</si>
  <si>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</si>
  <si>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</si>
  <si>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</si>
  <si>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</si>
  <si>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</si>
  <si>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</si>
  <si>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</si>
  <si>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</si>
  <si>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</si>
  <si>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</si>
  <si>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</si>
  <si>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</si>
  <si>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</si>
  <si>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</si>
  <si>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</si>
  <si>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</si>
  <si>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</si>
  <si>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</si>
  <si>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</si>
  <si>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</si>
  <si>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</si>
  <si>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</si>
  <si>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</si>
  <si>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</si>
  <si>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</si>
  <si>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</si>
  <si>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</si>
  <si>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</si>
  <si>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</si>
  <si>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</si>
  <si>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</si>
  <si>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</si>
  <si>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</si>
  <si>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</si>
  <si>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</si>
  <si>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</si>
  <si>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</si>
  <si>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</si>
  <si>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</si>
  <si>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</si>
  <si>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</si>
  <si>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</si>
  <si>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</si>
  <si>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</si>
  <si>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</si>
  <si>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</si>
  <si>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</si>
  <si>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</si>
  <si>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</si>
  <si>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</si>
  <si>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</si>
  <si>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</si>
  <si>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</si>
  <si>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</si>
  <si>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</si>
  <si>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</si>
  <si>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</si>
  <si>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</si>
  <si>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</si>
  <si>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</si>
  <si>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</si>
  <si>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</si>
  <si>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</si>
  <si>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</si>
  <si>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</si>
  <si>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</si>
  <si>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</si>
  <si>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</si>
  <si>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</si>
  <si>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</si>
  <si>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</si>
  <si>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</si>
  <si>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</si>
  <si>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</si>
  <si>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</si>
  <si>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</si>
  <si>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</si>
  <si>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</si>
  <si>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</si>
  <si>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</si>
  <si>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</si>
  <si>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</si>
  <si>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</si>
  <si>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</si>
  <si>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</si>
  <si>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</si>
  <si>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</si>
  <si>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</si>
  <si>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</si>
  <si>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</si>
  <si>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</si>
  <si>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</si>
  <si>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</si>
  <si>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</si>
  <si>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</si>
  <si>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</si>
  <si>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</si>
  <si>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</si>
  <si>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</si>
  <si>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</si>
  <si>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</si>
  <si>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</si>
  <si>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</si>
  <si>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</si>
  <si>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</si>
  <si>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</si>
  <si>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</si>
  <si>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</si>
  <si>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</si>
  <si>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</si>
  <si>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</si>
  <si>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</si>
  <si>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</si>
  <si>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</si>
  <si>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</si>
  <si>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</si>
  <si>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</si>
  <si>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</si>
  <si>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</si>
  <si>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</si>
  <si>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</si>
  <si>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</si>
  <si>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</si>
  <si>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</si>
  <si>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</si>
  <si>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</si>
  <si>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</si>
  <si>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</si>
  <si>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</si>
  <si>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</si>
  <si>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</si>
  <si>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</si>
  <si>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</si>
  <si>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</si>
  <si>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</si>
  <si>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</si>
  <si>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</si>
  <si>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</si>
  <si>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</si>
  <si>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</si>
  <si>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</si>
  <si>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</si>
  <si>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</si>
  <si>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</si>
  <si>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</si>
  <si>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</si>
  <si>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</si>
  <si>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</si>
  <si>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</si>
  <si>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</si>
  <si>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</si>
  <si>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</si>
  <si>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</si>
  <si>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</si>
  <si>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</si>
  <si>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</si>
  <si>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</si>
  <si>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</si>
  <si>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</si>
  <si>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</si>
  <si>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</si>
  <si>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</si>
  <si>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</si>
  <si>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</si>
  <si>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</si>
  <si>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</si>
  <si>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</si>
  <si>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</si>
  <si>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</si>
  <si>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</si>
  <si>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</si>
  <si>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</si>
  <si>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</si>
  <si>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</si>
  <si>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</si>
  <si>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</si>
  <si>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</si>
  <si>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</si>
  <si>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</si>
  <si>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</si>
  <si>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</si>
  <si>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</si>
  <si>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</si>
  <si>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</si>
  <si>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</si>
  <si>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</si>
  <si>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</si>
  <si>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</si>
  <si>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</si>
  <si>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</si>
  <si>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</si>
  <si>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</si>
  <si>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</si>
  <si>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</si>
  <si>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</si>
  <si>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</si>
  <si>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</si>
  <si>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</si>
  <si>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</si>
  <si>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</si>
  <si>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</si>
  <si>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</si>
  <si>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</si>
  <si>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</si>
  <si>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</si>
  <si>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</si>
  <si>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</si>
  <si>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</si>
  <si>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</si>
  <si>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</si>
  <si>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</si>
  <si>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</si>
  <si>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</si>
  <si>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</si>
  <si>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</si>
  <si>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</si>
  <si>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</si>
  <si>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</si>
  <si>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</si>
  <si>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</si>
  <si>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</si>
  <si>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</si>
  <si>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</si>
  <si>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</si>
  <si>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</si>
  <si>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</si>
  <si>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</si>
  <si>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</si>
  <si>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</si>
  <si>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</si>
  <si>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</si>
  <si>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</si>
  <si>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</si>
  <si>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</si>
  <si>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</si>
  <si>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</si>
  <si>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</si>
  <si>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</si>
  <si>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</si>
  <si>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</si>
  <si>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</si>
  <si>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</si>
  <si>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</si>
  <si>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</si>
  <si>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</si>
  <si>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</si>
  <si>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</si>
  <si>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</si>
  <si>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</si>
  <si>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</si>
  <si>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</si>
  <si>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</si>
  <si>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</si>
  <si>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</si>
  <si>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</si>
  <si>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</si>
  <si>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</si>
  <si>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</si>
  <si>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</si>
  <si>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</si>
  <si>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</si>
  <si>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</si>
  <si>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</si>
  <si>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</si>
  <si>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</si>
  <si>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</si>
  <si>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</si>
  <si>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</si>
  <si>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</si>
  <si>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</si>
  <si>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</si>
  <si>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</si>
  <si>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</si>
  <si>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</si>
  <si>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</si>
  <si>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</si>
  <si>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</si>
  <si>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</si>
  <si>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</si>
  <si>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</si>
  <si>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</si>
  <si>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</si>
  <si>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</si>
  <si>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</si>
  <si>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</si>
  <si>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</si>
  <si>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</si>
  <si>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</si>
  <si>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</si>
  <si>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</si>
  <si>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</si>
  <si>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</si>
  <si>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</si>
  <si>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</si>
  <si>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</si>
  <si>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</si>
  <si>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</si>
  <si>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</si>
  <si>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</si>
  <si>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</si>
  <si>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</si>
  <si>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</si>
  <si>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</si>
  <si>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</si>
  <si>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</si>
  <si>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</si>
  <si>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</si>
  <si>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</si>
  <si>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</si>
  <si>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</si>
  <si>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</si>
  <si>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</si>
  <si>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</si>
  <si>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</si>
  <si>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</si>
  <si>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</si>
  <si>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</si>
  <si>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</si>
  <si>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</si>
  <si>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</si>
  <si>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</si>
  <si>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</si>
  <si>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</si>
  <si>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</si>
  <si>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</si>
  <si>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</si>
  <si>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</si>
  <si>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</si>
  <si>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</si>
  <si>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</si>
  <si>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</si>
  <si>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</si>
  <si>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</si>
  <si>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</si>
  <si>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</si>
  <si>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</si>
  <si>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</si>
  <si>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</si>
  <si>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</si>
  <si>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</si>
  <si>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</si>
  <si>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</si>
  <si>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</si>
  <si>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</si>
  <si>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</si>
  <si>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</si>
  <si>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</si>
  <si>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</si>
  <si>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</si>
  <si>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</si>
  <si>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</si>
  <si>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</si>
  <si>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</si>
  <si>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</si>
  <si>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</si>
  <si>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</si>
  <si>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</si>
  <si>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</si>
  <si>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</si>
  <si>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</si>
  <si>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</si>
  <si>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</si>
  <si>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</si>
  <si>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</si>
  <si>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</si>
  <si>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</si>
  <si>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</si>
  <si>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</si>
  <si>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</si>
  <si>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</si>
  <si>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</si>
  <si>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</si>
  <si>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</si>
  <si>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</si>
  <si>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</si>
  <si>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</si>
  <si>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</si>
  <si>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</si>
  <si>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</si>
  <si>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</si>
  <si>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</si>
  <si>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</si>
  <si>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</si>
  <si>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</si>
  <si>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</si>
  <si>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</si>
  <si>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</si>
  <si>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</si>
  <si>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</si>
  <si>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</si>
  <si>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</si>
  <si>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</si>
  <si>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</si>
  <si>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</si>
  <si>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</si>
  <si>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</si>
  <si>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</si>
  <si>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</si>
  <si>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</si>
  <si>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</si>
  <si>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</si>
  <si>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</si>
  <si>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</si>
  <si>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</si>
  <si>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</si>
  <si>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</si>
  <si>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</si>
  <si>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</si>
  <si>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</si>
  <si>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</si>
  <si>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</si>
  <si>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</si>
  <si>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</si>
  <si>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</si>
  <si>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</si>
  <si>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</si>
  <si>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</si>
  <si>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</si>
  <si>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</si>
  <si>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</si>
  <si>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</si>
  <si>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</si>
  <si>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</si>
  <si>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</si>
  <si>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</si>
  <si>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</si>
  <si>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</si>
  <si>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</si>
  <si>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</si>
  <si>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</si>
  <si>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</si>
  <si>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</si>
  <si>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</si>
  <si>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</si>
  <si>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</si>
  <si>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</si>
  <si>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</si>
  <si>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</si>
  <si>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</si>
  <si>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</si>
  <si>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</si>
  <si>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</si>
  <si>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</si>
  <si>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</si>
  <si>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</si>
  <si>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</si>
  <si>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</si>
  <si>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</si>
  <si>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</si>
  <si>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</si>
  <si>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</si>
  <si>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</si>
  <si>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</si>
  <si>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</si>
  <si>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</si>
  <si>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</si>
  <si>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</si>
  <si>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</si>
  <si>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</si>
  <si>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</si>
  <si>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</si>
  <si>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</si>
  <si>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</si>
  <si>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</si>
  <si>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</si>
  <si>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</si>
  <si>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</si>
  <si>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</si>
  <si>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</si>
  <si>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</si>
  <si>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</si>
  <si>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</si>
  <si>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</si>
  <si>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</si>
  <si>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</si>
  <si>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</si>
  <si>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</si>
  <si>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</si>
  <si>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</si>
  <si>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</si>
  <si>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</si>
  <si>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</si>
  <si>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</si>
  <si>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</si>
  <si>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</si>
  <si>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</si>
  <si>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</si>
  <si>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</si>
  <si>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</si>
  <si>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</si>
  <si>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</si>
  <si>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</si>
  <si>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</si>
  <si>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</si>
  <si>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</si>
  <si>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</si>
  <si>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</si>
  <si>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</si>
  <si>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</si>
  <si>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</si>
  <si>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</si>
  <si>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</si>
  <si>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</si>
  <si>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</si>
  <si>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</si>
  <si>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</si>
  <si>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</si>
  <si>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</si>
  <si>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</si>
  <si>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</si>
  <si>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</si>
  <si>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</si>
  <si>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</si>
  <si>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</si>
  <si>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</si>
  <si>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</si>
  <si>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</si>
  <si>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</si>
  <si>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</si>
  <si>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</si>
  <si>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</si>
  <si>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</si>
  <si>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</si>
  <si>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</si>
  <si>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</si>
  <si>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</si>
  <si>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</si>
  <si>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</si>
  <si>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</si>
  <si>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</si>
  <si>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</si>
  <si>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</si>
  <si>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</si>
  <si>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</si>
  <si>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</si>
  <si>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</si>
  <si>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</si>
  <si>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</si>
  <si>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</si>
  <si>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</si>
  <si>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</si>
  <si>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</si>
  <si>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</si>
  <si>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</si>
  <si>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</si>
  <si>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</si>
  <si>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</si>
  <si>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</si>
  <si>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</si>
  <si>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</si>
  <si>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</si>
  <si>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</si>
  <si>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</si>
  <si>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</si>
  <si>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</si>
  <si>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</si>
  <si>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</si>
  <si>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</si>
  <si>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</si>
  <si>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</si>
  <si>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</si>
  <si>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</si>
  <si>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</si>
  <si>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</si>
  <si>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</si>
  <si>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</si>
  <si>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</si>
  <si>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</si>
  <si>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</si>
  <si>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</si>
  <si>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</si>
  <si>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</si>
  <si>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</si>
  <si>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</si>
  <si>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</si>
  <si>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</si>
  <si>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</si>
  <si>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</si>
  <si>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</si>
  <si>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</si>
  <si>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</si>
  <si>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</si>
  <si>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</si>
  <si>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</si>
  <si>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</si>
  <si>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</si>
  <si>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</si>
  <si>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</si>
  <si>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</si>
  <si>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</si>
  <si>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</si>
  <si>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</si>
  <si>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</si>
  <si>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</si>
  <si>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</si>
  <si>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</si>
  <si>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</si>
  <si>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</si>
  <si>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</si>
  <si>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</si>
  <si>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</si>
  <si>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</si>
  <si>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</si>
  <si>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</si>
  <si>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</si>
  <si>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</si>
  <si>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</si>
  <si>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</si>
  <si>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</si>
  <si>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</si>
  <si>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</si>
  <si>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</si>
  <si>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</si>
  <si>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</si>
  <si>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</si>
  <si>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</si>
  <si>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</si>
  <si>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</si>
  <si>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</si>
  <si>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</si>
  <si>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</si>
  <si>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</si>
  <si>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</si>
  <si>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</si>
  <si>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</si>
  <si>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</si>
  <si>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</si>
  <si>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</si>
  <si>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</si>
  <si>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</si>
  <si>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</si>
  <si>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</si>
  <si>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</si>
  <si>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</si>
  <si>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</si>
  <si>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</si>
  <si>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</si>
  <si>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</si>
  <si>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</si>
  <si>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</si>
  <si>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</si>
  <si>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</si>
  <si>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</si>
  <si>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</si>
  <si>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</si>
  <si>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</si>
  <si>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</si>
  <si>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</si>
  <si>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</si>
  <si>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</si>
  <si>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</si>
  <si>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</si>
  <si>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</si>
  <si>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</si>
  <si>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</si>
  <si>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</si>
  <si>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</si>
  <si>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</si>
  <si>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</si>
  <si>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</si>
  <si>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</si>
  <si>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</si>
  <si>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</si>
  <si>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</si>
  <si>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</si>
  <si>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</si>
  <si>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</si>
  <si>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</si>
  <si>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</si>
  <si>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</si>
  <si>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</si>
  <si>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</si>
  <si>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</si>
  <si>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</si>
  <si>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</si>
  <si>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</si>
  <si>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</si>
  <si>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</si>
  <si>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</si>
  <si>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</si>
  <si>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</si>
  <si>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</si>
  <si>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</si>
  <si>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</si>
  <si>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</si>
  <si>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</si>
  <si>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</si>
  <si>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</si>
  <si>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</si>
  <si>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</si>
  <si>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</si>
  <si>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</si>
  <si>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</si>
  <si>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</si>
  <si>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</si>
  <si>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</si>
  <si>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</si>
  <si>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</si>
  <si>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</si>
  <si>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</si>
  <si>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</si>
  <si>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</si>
  <si>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</si>
  <si>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</si>
  <si>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</si>
  <si>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</si>
  <si>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</si>
  <si>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</si>
  <si>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</si>
  <si>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</si>
  <si>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</si>
  <si>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</si>
  <si>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</si>
  <si>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</si>
  <si>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</si>
  <si>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</si>
  <si>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</si>
  <si>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</si>
  <si>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</si>
  <si>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</si>
  <si>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</si>
  <si>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</si>
  <si>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</si>
  <si>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</si>
  <si>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</si>
  <si>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</si>
  <si>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</si>
  <si>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</si>
  <si>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</si>
  <si>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</si>
  <si>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</si>
  <si>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</si>
  <si>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</si>
  <si>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</si>
  <si>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</si>
  <si>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</si>
  <si>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</si>
  <si>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</si>
  <si>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</si>
  <si>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</si>
  <si>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</si>
  <si>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</si>
  <si>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</si>
  <si>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</si>
  <si>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</si>
  <si>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</si>
  <si>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</si>
  <si>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</si>
  <si>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</si>
  <si>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</si>
  <si>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</si>
  <si>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</si>
  <si>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</si>
  <si>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</si>
  <si>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</si>
  <si>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</si>
  <si>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</si>
  <si>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</si>
  <si>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</si>
  <si>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</si>
  <si>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</si>
  <si>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</si>
  <si>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</si>
  <si>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</si>
  <si>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</si>
  <si>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</si>
  <si>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</si>
  <si>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</si>
  <si>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</si>
  <si>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</si>
  <si>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</si>
  <si>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</si>
  <si>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</si>
  <si>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</si>
  <si>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</si>
  <si>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</si>
  <si>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</si>
  <si>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</si>
  <si>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</si>
  <si>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</si>
  <si>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</si>
  <si>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</si>
  <si>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</si>
  <si>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</si>
  <si>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</si>
  <si>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</si>
  <si>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</si>
  <si>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</si>
  <si>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</si>
  <si>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</si>
  <si>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</si>
  <si>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</si>
  <si>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</si>
  <si>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</si>
  <si>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</si>
  <si>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</si>
  <si>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</si>
  <si>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</si>
  <si>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</si>
  <si>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</si>
  <si>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</si>
  <si>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</si>
  <si>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</si>
  <si>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</si>
  <si>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</si>
  <si>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</si>
  <si>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</si>
  <si>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</si>
  <si>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</si>
  <si>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</si>
  <si>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</si>
  <si>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</si>
  <si>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</si>
  <si>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</si>
  <si>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</si>
  <si>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</si>
  <si>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</si>
  <si>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</si>
  <si>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</si>
  <si>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</si>
  <si>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</si>
  <si>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</si>
  <si>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</si>
  <si>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</si>
  <si>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</si>
  <si>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</si>
  <si>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</si>
  <si>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</si>
  <si>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</si>
  <si>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</si>
  <si>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</si>
  <si>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</si>
  <si>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</si>
  <si>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</si>
  <si>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</si>
  <si>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</si>
  <si>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</si>
  <si>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</si>
  <si>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</si>
  <si>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</si>
  <si>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</si>
  <si>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</si>
  <si>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</si>
  <si>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</si>
  <si>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</si>
  <si>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</si>
  <si>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</si>
  <si>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</si>
  <si>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</si>
  <si>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</si>
  <si>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</si>
  <si>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</si>
  <si>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</si>
  <si>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</si>
  <si>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</si>
  <si>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</si>
  <si>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</si>
  <si>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</si>
  <si>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</si>
  <si>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</si>
  <si>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</si>
  <si>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</si>
  <si>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</si>
  <si>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</si>
  <si>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</si>
  <si>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</si>
  <si>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</si>
  <si>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</si>
  <si>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</si>
  <si>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</si>
  <si>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</si>
  <si>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</si>
  <si>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</si>
  <si>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</si>
  <si>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</si>
  <si>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</si>
  <si>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</si>
  <si>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</si>
  <si>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</si>
  <si>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</si>
  <si>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</si>
  <si>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</si>
  <si>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</si>
  <si>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</si>
  <si>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</si>
  <si>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</si>
  <si>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</si>
  <si>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</si>
  <si>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</si>
  <si>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</si>
  <si>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</si>
  <si>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</si>
  <si>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</si>
  <si>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</si>
  <si>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</si>
  <si>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</si>
  <si>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</si>
  <si>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</si>
  <si>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</si>
  <si>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</si>
  <si>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</si>
  <si>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</si>
  <si>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</si>
  <si>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</si>
  <si>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</si>
  <si>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</si>
  <si>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</si>
  <si>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</si>
  <si>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</si>
  <si>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</si>
  <si>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</si>
  <si>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</si>
  <si>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</si>
  <si>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</si>
  <si>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</si>
  <si>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</si>
  <si>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</si>
  <si>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</si>
  <si>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</si>
  <si>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</si>
  <si>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</si>
  <si>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</si>
  <si>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</si>
  <si>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</si>
  <si>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</si>
  <si>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</si>
  <si>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</si>
  <si>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</si>
  <si>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</si>
  <si>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</si>
  <si>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</si>
  <si>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</si>
  <si>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</si>
  <si>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</si>
  <si>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</si>
  <si>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</si>
  <si>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</si>
  <si>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</si>
  <si>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</si>
  <si>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</si>
  <si>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</si>
  <si>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</si>
  <si>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</si>
  <si>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</si>
  <si>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</si>
  <si>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</si>
  <si>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</si>
  <si>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</si>
  <si>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</si>
  <si>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</si>
  <si>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</si>
  <si>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</si>
  <si>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</si>
  <si>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</si>
  <si>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</si>
  <si>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</si>
  <si>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</si>
  <si>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</si>
  <si>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</si>
  <si>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</si>
  <si>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</si>
  <si>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</si>
  <si>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</si>
  <si>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</si>
  <si>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</si>
  <si>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</si>
  <si>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</si>
  <si>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</si>
  <si>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</si>
  <si>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</si>
  <si>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</si>
  <si>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</si>
  <si>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</si>
  <si>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</si>
  <si>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</si>
  <si>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</si>
  <si>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</si>
  <si>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</si>
  <si>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</si>
  <si>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</si>
  <si>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</si>
  <si>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</si>
  <si>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</si>
  <si>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</si>
  <si>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</si>
  <si>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</si>
  <si>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</si>
  <si>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</si>
  <si>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</si>
  <si>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</si>
  <si>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</si>
  <si>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</si>
  <si>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</si>
  <si>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</si>
  <si>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</si>
  <si>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</si>
  <si>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</si>
  <si>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</si>
  <si>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</si>
  <si>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</si>
  <si>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</si>
  <si>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</si>
  <si>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</si>
  <si>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</si>
  <si>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</si>
  <si>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</si>
  <si>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</si>
  <si>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</si>
  <si>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</si>
  <si>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</si>
  <si>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</si>
  <si>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</si>
  <si>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</si>
  <si>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</si>
  <si>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</si>
  <si>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</si>
  <si>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</si>
  <si>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</si>
  <si>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</si>
  <si>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</si>
  <si>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</si>
  <si>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</si>
  <si>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</si>
  <si>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</si>
  <si>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</si>
  <si>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</si>
  <si>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</si>
  <si>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</si>
  <si>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</si>
  <si>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</si>
  <si>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</si>
  <si>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</si>
  <si>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</si>
  <si>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</si>
  <si>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</si>
  <si>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</si>
  <si>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</si>
  <si>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</si>
  <si>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</si>
  <si>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</si>
  <si>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</si>
  <si>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</si>
  <si>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</si>
  <si>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</si>
  <si>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</si>
  <si>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</si>
  <si>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</si>
  <si>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</si>
  <si>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</si>
  <si>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</si>
  <si>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</si>
  <si>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</si>
  <si>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</si>
  <si>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</si>
  <si>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</si>
  <si>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</si>
  <si>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</si>
  <si>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</si>
  <si>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</si>
  <si>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</si>
  <si>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</si>
  <si>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</si>
  <si>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</si>
  <si>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</si>
  <si>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</si>
  <si>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</si>
  <si>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</si>
  <si>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</si>
  <si>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</si>
  <si>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</si>
  <si>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</si>
  <si>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</si>
  <si>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</si>
  <si>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</si>
  <si>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</si>
  <si>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</si>
  <si>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</si>
  <si>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</si>
  <si>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</si>
  <si>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</si>
  <si>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</si>
  <si>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</si>
  <si>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</si>
  <si>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</si>
  <si>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</si>
  <si>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</si>
  <si>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</si>
  <si>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</si>
  <si>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</si>
  <si>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</si>
  <si>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</si>
  <si>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</si>
  <si>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</si>
  <si>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</si>
  <si>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</si>
  <si>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</si>
  <si>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</si>
  <si>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</si>
  <si>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</si>
  <si>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</si>
  <si>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</si>
  <si>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</si>
  <si>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</si>
  <si>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</si>
  <si>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</si>
  <si>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</si>
  <si>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</si>
  <si>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</si>
  <si>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</si>
  <si>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</si>
  <si>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</si>
  <si>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</si>
  <si>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</si>
  <si>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</si>
  <si>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</si>
  <si>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</si>
  <si>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</si>
  <si>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</si>
  <si>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</si>
  <si>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</si>
  <si>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</si>
  <si>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</si>
  <si>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</si>
  <si>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</si>
  <si>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</si>
  <si>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</si>
  <si>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</si>
  <si>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</si>
  <si>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</si>
  <si>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</si>
  <si>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</si>
  <si>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</si>
  <si>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</si>
  <si>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</si>
  <si>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</si>
  <si>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</si>
  <si>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</si>
  <si>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</si>
  <si>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</si>
  <si>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</si>
  <si>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</si>
  <si>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</si>
  <si>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</si>
  <si>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</si>
  <si>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</si>
  <si>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</si>
  <si>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</si>
  <si>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</si>
  <si>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</si>
  <si>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</si>
  <si>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</si>
  <si>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</si>
  <si>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</si>
  <si>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</si>
  <si>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</si>
  <si>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</si>
  <si>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</si>
  <si>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</si>
  <si>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</si>
  <si>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</si>
  <si>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</si>
  <si>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</si>
  <si>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</si>
  <si>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</si>
  <si>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</si>
  <si>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</si>
  <si>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</si>
  <si>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</si>
  <si>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</si>
  <si>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</si>
  <si>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</si>
  <si>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</si>
  <si>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</si>
  <si>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</si>
  <si>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</si>
  <si>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</si>
  <si>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</si>
  <si>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</si>
  <si>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</si>
  <si>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</si>
  <si>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</si>
  <si>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</si>
  <si>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</si>
  <si>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</si>
  <si>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</si>
  <si>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</si>
  <si>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</si>
  <si>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</si>
  <si>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</si>
  <si>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</si>
  <si>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</si>
  <si>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</si>
  <si>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</si>
  <si>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</si>
  <si>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</si>
  <si>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</si>
  <si>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</si>
  <si>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</si>
  <si>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</si>
  <si>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</si>
  <si>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</si>
  <si>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</si>
  <si>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</si>
  <si>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</si>
  <si>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</si>
  <si>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</si>
  <si>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</si>
  <si>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</si>
  <si>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</si>
  <si>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</si>
  <si>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</si>
  <si>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</si>
  <si>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</si>
  <si>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</si>
  <si>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</si>
  <si>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</si>
  <si>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</si>
  <si>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</si>
  <si>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</si>
  <si>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</si>
  <si>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</si>
  <si>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</si>
  <si>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</si>
  <si>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</si>
  <si>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</si>
  <si>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</si>
  <si>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</si>
  <si>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</si>
  <si>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</si>
  <si>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</si>
  <si>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</si>
  <si>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</si>
  <si>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</si>
  <si>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</si>
  <si>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</si>
  <si>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</si>
  <si>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</si>
  <si>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</si>
  <si>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</si>
  <si>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</si>
  <si>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</si>
  <si>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</si>
  <si>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</si>
  <si>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</si>
  <si>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</si>
  <si>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</si>
  <si>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</si>
  <si>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</si>
  <si>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</si>
  <si>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</si>
  <si>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</si>
  <si>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</si>
  <si>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</si>
  <si>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</si>
  <si>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</si>
  <si>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</si>
  <si>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</si>
  <si>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</si>
  <si>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</si>
  <si>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</si>
  <si>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</si>
  <si>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</si>
  <si>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</si>
  <si>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</si>
  <si>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</si>
  <si>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</si>
  <si>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</si>
  <si>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</si>
  <si>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</si>
  <si>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</si>
  <si>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</si>
  <si>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</si>
  <si>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</si>
  <si>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</si>
  <si>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</si>
  <si>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</si>
  <si>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</si>
  <si>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</si>
  <si>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</si>
  <si>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</si>
  <si>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</si>
  <si>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</si>
  <si>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</si>
  <si>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</si>
  <si>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</si>
  <si>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</si>
  <si>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</si>
  <si>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</si>
  <si>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</si>
  <si>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</si>
  <si>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</si>
  <si>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</si>
  <si>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</si>
  <si>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</si>
  <si>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</si>
  <si>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</si>
  <si>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</si>
  <si>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</si>
  <si>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</si>
  <si>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</si>
  <si>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</si>
  <si>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</si>
  <si>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</si>
  <si>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</si>
  <si>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</si>
  <si>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</si>
  <si>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</si>
  <si>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</si>
  <si>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</si>
  <si>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</si>
  <si>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</si>
  <si>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</si>
  <si>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</si>
  <si>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</si>
  <si>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</si>
  <si>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</si>
  <si>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</si>
  <si>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</si>
  <si>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</si>
  <si>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</si>
  <si>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</si>
  <si>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</si>
  <si>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</si>
  <si>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</si>
  <si>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</si>
  <si>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</si>
  <si>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</si>
  <si>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</si>
  <si>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</si>
  <si>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</si>
  <si>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</si>
  <si>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</si>
  <si>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</si>
  <si>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</si>
  <si>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</si>
  <si>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</si>
  <si>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</si>
  <si>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</si>
  <si>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</si>
  <si>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</si>
  <si>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</si>
  <si>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</si>
  <si>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</si>
  <si>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</si>
  <si>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</si>
  <si>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</si>
  <si>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</si>
  <si>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</si>
  <si>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</si>
  <si>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</si>
  <si>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</si>
  <si>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</si>
  <si>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</si>
  <si>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</si>
  <si>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</si>
  <si>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</si>
  <si>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</si>
  <si>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</si>
  <si>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</si>
  <si>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</si>
  <si>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</si>
  <si>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</si>
  <si>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</si>
  <si>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</si>
  <si>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</si>
  <si>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</si>
  <si>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</si>
  <si>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</si>
  <si>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</si>
  <si>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</si>
  <si>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</si>
  <si>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</si>
  <si>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</si>
  <si>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</si>
  <si>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</si>
  <si>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</si>
  <si>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</si>
  <si>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</si>
  <si>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</si>
  <si>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</si>
  <si>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</si>
  <si>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</si>
  <si>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</si>
  <si>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</si>
  <si>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</si>
  <si>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</si>
  <si>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</si>
  <si>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</si>
  <si>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</si>
  <si>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</si>
  <si>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</si>
  <si>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</si>
  <si>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</si>
  <si>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</si>
  <si>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</si>
  <si>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</si>
  <si>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</si>
  <si>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</si>
  <si>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</si>
  <si>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</si>
  <si>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</si>
  <si>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</si>
  <si>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</si>
  <si>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</si>
  <si>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</si>
  <si>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</si>
  <si>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</si>
  <si>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</si>
  <si>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</si>
  <si>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</si>
  <si>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</si>
  <si>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</si>
  <si>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</si>
  <si>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</si>
  <si>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</si>
  <si>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</si>
  <si>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</si>
  <si>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</si>
  <si>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</si>
  <si>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</si>
  <si>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</si>
  <si>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</si>
  <si>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</si>
  <si>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</si>
  <si>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</si>
  <si>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</si>
  <si>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</si>
  <si>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</si>
  <si>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</si>
  <si>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</si>
  <si>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</si>
  <si>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</si>
  <si>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</si>
  <si>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</si>
  <si>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</si>
  <si>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</si>
  <si>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</si>
  <si>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</si>
  <si>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</si>
  <si>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</si>
  <si>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</si>
  <si>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</si>
  <si>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</si>
  <si>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</si>
  <si>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</si>
  <si>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</si>
  <si>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</si>
  <si>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</si>
  <si>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</si>
  <si>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</si>
  <si>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</si>
  <si>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</si>
  <si>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</si>
  <si>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</si>
  <si>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</si>
  <si>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</si>
  <si>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</si>
  <si>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</si>
  <si>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</si>
  <si>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</si>
  <si>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</si>
  <si>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</si>
  <si>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</si>
  <si>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</si>
  <si>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</si>
  <si>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</si>
  <si>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</si>
  <si>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</si>
  <si>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</si>
  <si>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</si>
  <si>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</si>
  <si>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</si>
  <si>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</si>
  <si>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</si>
  <si>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</si>
  <si>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</si>
  <si>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</si>
  <si>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</si>
  <si>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</si>
  <si>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</si>
  <si>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</si>
  <si>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</si>
  <si>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</si>
  <si>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</si>
  <si>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</si>
  <si>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</si>
  <si>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</si>
  <si>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</si>
  <si>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</si>
  <si>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</si>
  <si>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</si>
  <si>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</si>
  <si>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</si>
  <si>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</si>
  <si>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</si>
  <si>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</si>
  <si>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</si>
  <si>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</si>
  <si>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</si>
  <si>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</si>
  <si>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</si>
  <si>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</si>
  <si>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</si>
  <si>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</si>
  <si>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</si>
  <si>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</si>
  <si>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</si>
  <si>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</si>
  <si>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</si>
  <si>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</si>
  <si>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</si>
  <si>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</si>
  <si>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</si>
  <si>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</si>
  <si>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</si>
  <si>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</si>
  <si>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</si>
  <si>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</si>
  <si>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</si>
  <si>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</si>
  <si>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</si>
  <si>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</si>
  <si>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</si>
  <si>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</si>
  <si>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</si>
  <si>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</si>
  <si>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</si>
  <si>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</si>
  <si>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</si>
  <si>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</si>
  <si>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</si>
  <si>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</si>
  <si>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</si>
  <si>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</si>
  <si>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</si>
  <si>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</si>
  <si>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</si>
  <si>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</si>
  <si>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</si>
  <si>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</si>
  <si>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</si>
  <si>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</si>
  <si>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</si>
  <si>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</si>
  <si>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</si>
  <si>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</si>
  <si>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</si>
  <si>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</si>
  <si>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</si>
  <si>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</si>
  <si>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</si>
  <si>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</si>
  <si>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</si>
  <si>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</si>
  <si>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</si>
  <si>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</si>
  <si>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</si>
  <si>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</si>
  <si>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</si>
  <si>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</si>
  <si>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</si>
  <si>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</si>
  <si>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</si>
  <si>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</si>
  <si>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</si>
  <si>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</si>
  <si>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</si>
  <si>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</si>
  <si>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</si>
  <si>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</si>
  <si>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</si>
  <si>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</si>
  <si>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</si>
  <si>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</si>
  <si>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</si>
  <si>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</si>
  <si>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</si>
  <si>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</si>
  <si>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</si>
  <si>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</si>
  <si>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</si>
  <si>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</si>
  <si>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</si>
  <si>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</si>
  <si>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</si>
  <si>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</si>
  <si>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</si>
  <si>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</si>
  <si>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</si>
  <si>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</si>
  <si>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</si>
  <si>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</si>
  <si>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</si>
  <si>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</si>
  <si>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</si>
  <si>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</si>
  <si>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</si>
  <si>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</si>
  <si>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</si>
  <si>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</si>
  <si>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</si>
  <si>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</si>
  <si>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</si>
  <si>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</si>
  <si>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</si>
  <si>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</si>
  <si>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</si>
  <si>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</si>
  <si>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</si>
  <si>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</si>
  <si>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</si>
  <si>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</si>
  <si>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</si>
  <si>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</si>
  <si>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</si>
  <si>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</si>
  <si>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</si>
  <si>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</si>
  <si>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</si>
  <si>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</si>
  <si>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</si>
  <si>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</si>
  <si>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</si>
  <si>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</si>
  <si>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</si>
  <si>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</si>
  <si>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</si>
  <si>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</si>
  <si>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</si>
  <si>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</si>
  <si>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</si>
  <si>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</si>
  <si>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</si>
  <si>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</si>
  <si>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</si>
  <si>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</si>
  <si>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</si>
  <si>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</si>
  <si>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</si>
  <si>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</si>
  <si>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</si>
  <si>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</si>
  <si>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</si>
  <si>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</si>
  <si>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</si>
  <si>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</si>
  <si>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</si>
  <si>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</si>
  <si>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</si>
  <si>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</si>
  <si>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</si>
  <si>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</si>
  <si>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</si>
  <si>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</si>
  <si>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</si>
  <si>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</si>
  <si>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</si>
  <si>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</si>
  <si>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</si>
  <si>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</si>
  <si>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</si>
  <si>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</si>
  <si>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</si>
  <si>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</si>
  <si>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</si>
  <si>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</si>
  <si>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</si>
  <si>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</si>
  <si>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</si>
  <si>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</si>
  <si>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</si>
  <si>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</si>
  <si>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</si>
  <si>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</si>
  <si>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</si>
  <si>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</si>
  <si>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</si>
  <si>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</si>
  <si>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</si>
  <si>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</si>
  <si>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</si>
  <si>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</si>
  <si>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</si>
  <si>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</si>
  <si>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</si>
  <si>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</si>
  <si>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</si>
  <si>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</si>
  <si>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</si>
  <si>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</si>
  <si>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</si>
  <si>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</si>
  <si>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</si>
  <si>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</si>
  <si>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</si>
  <si>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</si>
  <si>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</si>
  <si>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</si>
  <si>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</si>
  <si>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</si>
  <si>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</si>
  <si>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</si>
  <si>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</si>
  <si>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</si>
  <si>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</si>
  <si>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</si>
  <si>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</si>
  <si>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</si>
  <si>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</si>
  <si>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</si>
  <si>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</si>
  <si>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</si>
  <si>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</si>
  <si>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</si>
  <si>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</si>
  <si>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</si>
  <si>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</si>
  <si>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</si>
  <si>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</si>
  <si>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</si>
  <si>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</si>
  <si>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</si>
  <si>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</si>
  <si>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</si>
  <si>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</si>
  <si>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</si>
  <si>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</si>
  <si>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</si>
  <si>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</si>
  <si>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</si>
  <si>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</si>
  <si>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</si>
  <si>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</si>
  <si>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</si>
  <si>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</si>
  <si>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</si>
  <si>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</si>
  <si>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</si>
  <si>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</si>
  <si>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</si>
  <si>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</si>
  <si>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</si>
  <si>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</si>
  <si>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</si>
  <si>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</si>
  <si>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</si>
  <si>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</si>
  <si>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</si>
  <si>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</si>
  <si>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</si>
  <si>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</si>
  <si>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</si>
  <si>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</si>
  <si>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</si>
  <si>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</si>
  <si>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</si>
  <si>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</si>
  <si>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</si>
  <si>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</si>
  <si>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</si>
  <si>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</si>
  <si>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</si>
  <si>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</si>
  <si>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</si>
  <si>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</si>
  <si>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</si>
  <si>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</si>
  <si>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</si>
  <si>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</si>
  <si>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</si>
  <si>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</si>
  <si>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</si>
  <si>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</si>
  <si>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</si>
  <si>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</si>
  <si>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</si>
  <si>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</si>
  <si>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</si>
  <si>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</si>
  <si>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</si>
  <si>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</si>
  <si>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</si>
  <si>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</si>
  <si>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</si>
  <si>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</si>
  <si>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</si>
  <si>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</si>
  <si>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</si>
  <si>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</si>
  <si>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</si>
  <si>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</si>
  <si>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</si>
  <si>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</si>
  <si>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</si>
  <si>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</si>
  <si>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</si>
  <si>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</si>
  <si>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</si>
  <si>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</si>
  <si>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</si>
  <si>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</si>
  <si>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</si>
  <si>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</si>
  <si>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</si>
  <si>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</si>
  <si>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</si>
  <si>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</si>
  <si>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</si>
  <si>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</si>
  <si>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</si>
  <si>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</si>
  <si>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</si>
  <si>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</si>
  <si>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</si>
  <si>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</si>
  <si>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</si>
  <si>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</si>
  <si>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</si>
  <si>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</si>
  <si>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</si>
  <si>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</si>
  <si>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</si>
  <si>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</si>
  <si>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</si>
  <si>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</si>
  <si>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</si>
  <si>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</si>
  <si>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</si>
  <si>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</si>
  <si>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</si>
  <si>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</si>
  <si>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</si>
  <si>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</si>
  <si>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</si>
  <si>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</si>
  <si>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</si>
  <si>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</si>
  <si>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</si>
  <si>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</si>
  <si>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</si>
  <si>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</si>
  <si>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</si>
  <si>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</si>
  <si>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</si>
  <si>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</si>
  <si>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</si>
  <si>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</si>
  <si>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</si>
  <si>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</si>
  <si>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</si>
  <si>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</si>
  <si>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</si>
  <si>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</si>
  <si>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</si>
  <si>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</si>
  <si>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</si>
  <si>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</si>
  <si>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</si>
  <si>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</si>
  <si>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</si>
  <si>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</si>
  <si>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</si>
  <si>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</si>
  <si>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</si>
  <si>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</si>
  <si>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</si>
  <si>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</si>
  <si>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</si>
  <si>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</si>
  <si>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</si>
  <si>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</si>
  <si>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</si>
  <si>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</si>
  <si>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</si>
  <si>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</si>
  <si>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</si>
  <si>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</si>
  <si>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</si>
  <si>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</si>
  <si>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</si>
  <si>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</si>
  <si>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</si>
  <si>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</si>
  <si>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</si>
  <si>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</si>
  <si>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</si>
  <si>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</si>
  <si>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</si>
  <si>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</si>
  <si>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</si>
  <si>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</si>
  <si>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</si>
  <si>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</si>
  <si>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</si>
  <si>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</si>
  <si>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</si>
  <si>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</si>
  <si>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</si>
  <si>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</si>
  <si>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</si>
  <si>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</si>
  <si>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</si>
  <si>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</si>
  <si>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</si>
  <si>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</si>
  <si>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</si>
  <si>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</si>
  <si>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</si>
  <si>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</si>
  <si>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</si>
  <si>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</si>
  <si>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</si>
  <si>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</si>
  <si>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</si>
  <si>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</si>
  <si>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</si>
  <si>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</si>
  <si>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</si>
  <si>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</si>
  <si>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</si>
  <si>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</si>
  <si>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</si>
  <si>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</si>
  <si>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</si>
  <si>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</si>
  <si>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</si>
  <si>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</si>
  <si>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</si>
  <si>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</si>
  <si>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</si>
  <si>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</si>
  <si>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</si>
  <si>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</si>
  <si>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</si>
  <si>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</si>
  <si>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</si>
  <si>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</si>
  <si>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</si>
  <si>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</si>
  <si>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</si>
  <si>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</si>
  <si>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</si>
  <si>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</si>
  <si>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</si>
  <si>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</si>
  <si>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</si>
  <si>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</si>
  <si>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</si>
  <si>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</si>
  <si>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</si>
  <si>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</si>
  <si>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</si>
  <si>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</si>
  <si>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</si>
  <si>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</si>
  <si>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</si>
  <si>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</si>
  <si>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</si>
  <si>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</si>
  <si>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</si>
  <si>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</si>
  <si>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</si>
  <si>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</si>
  <si>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</si>
  <si>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</si>
  <si>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</si>
  <si>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</si>
  <si>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</si>
  <si>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</si>
  <si>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</si>
  <si>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</si>
  <si>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</si>
  <si>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</si>
  <si>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</si>
  <si>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</si>
  <si>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</si>
  <si>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</si>
  <si>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</si>
  <si>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</si>
  <si>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</si>
  <si>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</si>
  <si>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</si>
  <si>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</si>
  <si>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</si>
  <si>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</si>
  <si>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</si>
  <si>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</si>
  <si>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</si>
  <si>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</si>
  <si>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</si>
  <si>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</si>
  <si>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</si>
  <si>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</si>
  <si>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</si>
  <si>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</si>
  <si>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</si>
  <si>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</si>
  <si>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</si>
  <si>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</si>
  <si>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</si>
  <si>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</si>
  <si>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</si>
  <si>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</si>
  <si>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</si>
  <si>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</si>
  <si>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</si>
  <si>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</si>
  <si>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</si>
  <si>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</si>
  <si>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</si>
  <si>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</si>
  <si>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</si>
  <si>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</si>
  <si>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</si>
  <si>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</si>
  <si>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</si>
  <si>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</si>
  <si>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</si>
  <si>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</si>
  <si>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</si>
  <si>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</si>
  <si>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</si>
  <si>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</si>
  <si>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</si>
  <si>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</si>
  <si>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</si>
  <si>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</si>
  <si>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</si>
  <si>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</si>
  <si>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</si>
  <si>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</si>
  <si>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</si>
  <si>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</si>
  <si>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</si>
  <si>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</si>
  <si>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</si>
  <si>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</si>
  <si>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</si>
  <si>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</si>
  <si>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</si>
  <si>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</si>
  <si>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</si>
  <si>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</si>
  <si>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</si>
  <si>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</si>
  <si>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</si>
  <si>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</si>
  <si>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</si>
  <si>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</si>
  <si>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</si>
  <si>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</si>
  <si>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</si>
  <si>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</si>
  <si>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</si>
  <si>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</si>
  <si>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</si>
  <si>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</si>
  <si>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</si>
  <si>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</si>
  <si>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</si>
  <si>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</si>
  <si>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</si>
  <si>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</si>
  <si>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</si>
  <si>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</si>
  <si>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</si>
  <si>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</si>
  <si>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</si>
  <si>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</si>
  <si>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</si>
  <si>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</si>
  <si>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</si>
  <si>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</si>
  <si>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</si>
  <si>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</si>
  <si>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</si>
  <si>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</si>
  <si>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</si>
  <si>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</si>
  <si>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</si>
  <si>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</si>
  <si>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</si>
  <si>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</si>
  <si>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</si>
  <si>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</si>
  <si>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</si>
  <si>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</si>
  <si>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</si>
  <si>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</si>
  <si>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</si>
  <si>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</si>
  <si>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</si>
  <si>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</si>
  <si>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</si>
  <si>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</si>
  <si>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</si>
  <si>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</si>
  <si>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</si>
  <si>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</si>
  <si>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</si>
  <si>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</si>
  <si>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</si>
  <si>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</si>
  <si>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</si>
  <si>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</si>
  <si>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</si>
  <si>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</si>
  <si>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</si>
  <si>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</si>
  <si>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</si>
  <si>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</si>
  <si>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</si>
  <si>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</si>
  <si>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</si>
  <si>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</si>
  <si>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</si>
  <si>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</si>
  <si>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</si>
  <si>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</si>
  <si>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</si>
  <si>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</si>
  <si>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</si>
  <si>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</si>
  <si>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</si>
  <si>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</si>
  <si>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</si>
  <si>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</si>
  <si>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</si>
  <si>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</si>
  <si>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</si>
  <si>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</si>
  <si>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</si>
  <si>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</si>
  <si>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</si>
  <si>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</si>
  <si>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</si>
  <si>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</si>
  <si>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</si>
  <si>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</si>
  <si>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</si>
  <si>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</si>
  <si>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</si>
  <si>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</si>
  <si>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</si>
  <si>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</si>
  <si>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</si>
  <si>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</si>
  <si>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</si>
  <si>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</si>
  <si>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</si>
  <si>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</si>
  <si>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</si>
  <si>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</si>
  <si>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</si>
  <si>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</si>
  <si>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</si>
  <si>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</si>
  <si>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</si>
  <si>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</si>
  <si>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</si>
  <si>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</si>
  <si>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</si>
  <si>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</si>
  <si>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</si>
  <si>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</si>
  <si>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</si>
  <si>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</si>
  <si>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</si>
  <si>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</si>
  <si>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</si>
  <si>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</si>
  <si>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</si>
  <si>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</si>
  <si>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</si>
  <si>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</si>
  <si>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</si>
  <si>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</si>
  <si>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</si>
  <si>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</si>
  <si>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</si>
  <si>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</si>
  <si>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</si>
  <si>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</si>
  <si>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</si>
  <si>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</si>
  <si>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</si>
  <si>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</si>
  <si>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</si>
  <si>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</si>
  <si>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</si>
  <si>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</si>
  <si>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</si>
  <si>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</si>
  <si>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</si>
  <si>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</si>
  <si>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</si>
  <si>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</si>
  <si>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</si>
  <si>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</si>
  <si>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</si>
  <si>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</si>
  <si>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</si>
  <si>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</si>
  <si>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</si>
  <si>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</si>
  <si>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</si>
  <si>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</si>
  <si>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</si>
  <si>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</si>
  <si>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</si>
  <si>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</si>
  <si>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</si>
  <si>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</si>
  <si>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</si>
  <si>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</si>
  <si>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</si>
  <si>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</si>
  <si>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</si>
  <si>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</si>
  <si>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</si>
  <si>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</si>
  <si>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</si>
  <si>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</si>
  <si>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</si>
  <si>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</si>
  <si>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</si>
  <si>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</si>
  <si>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</si>
  <si>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</si>
  <si>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</si>
  <si>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</si>
  <si>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</si>
  <si>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</si>
  <si>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</si>
  <si>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</si>
  <si>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</si>
  <si>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</si>
  <si>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</si>
  <si>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</si>
  <si>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</si>
  <si>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</si>
  <si>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</si>
  <si>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</si>
  <si>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</si>
  <si>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</si>
  <si>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</si>
  <si>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</si>
  <si>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</si>
  <si>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</si>
  <si>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</si>
  <si>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</si>
  <si>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</si>
  <si>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</si>
  <si>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</si>
  <si>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</si>
  <si>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</si>
  <si>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</si>
  <si>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</si>
  <si>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</si>
  <si>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</si>
  <si>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</si>
  <si>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</si>
  <si>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</si>
  <si>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</si>
  <si>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</si>
  <si>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</si>
  <si>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</si>
  <si>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</si>
  <si>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</si>
  <si>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</si>
  <si>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</si>
  <si>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</si>
  <si>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</si>
  <si>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</si>
  <si>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</si>
  <si>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</si>
  <si>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</si>
  <si>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</si>
  <si>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</si>
  <si>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</si>
  <si>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</si>
  <si>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</si>
  <si>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</si>
  <si>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</si>
  <si>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</si>
  <si>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</si>
  <si>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</si>
  <si>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</si>
  <si>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</si>
  <si>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</si>
  <si>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</si>
  <si>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</si>
  <si>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</si>
  <si>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</si>
  <si>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</si>
  <si>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</si>
  <si>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</si>
  <si>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</si>
  <si>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</si>
  <si>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</si>
  <si>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</si>
  <si>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</si>
  <si>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</si>
  <si>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</si>
  <si>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</si>
  <si>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</si>
  <si>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</si>
  <si>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</si>
  <si>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</si>
  <si>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</si>
  <si>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</si>
  <si>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</si>
  <si>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</si>
  <si>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</si>
  <si>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</si>
  <si>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</si>
  <si>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</si>
  <si>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</si>
  <si>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</si>
  <si>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</si>
  <si>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</si>
  <si>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</si>
  <si>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</si>
  <si>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</si>
  <si>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</si>
  <si>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</si>
  <si>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</si>
  <si>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</si>
  <si>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</si>
  <si>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</si>
  <si>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</si>
  <si>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</si>
  <si>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</si>
  <si>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</si>
  <si>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</si>
  <si>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</si>
  <si>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</si>
  <si>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</si>
  <si>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</si>
  <si>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</si>
  <si>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</si>
  <si>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</si>
  <si>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</si>
  <si>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</si>
  <si>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</si>
  <si>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</si>
  <si>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</si>
  <si>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</si>
  <si>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</si>
  <si>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</si>
  <si>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</si>
  <si>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</si>
  <si>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</si>
  <si>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</si>
  <si>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</si>
  <si>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</si>
  <si>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</si>
  <si>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</si>
  <si>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</si>
  <si>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</si>
  <si>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</si>
  <si>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</si>
  <si>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</si>
  <si>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</si>
  <si>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</si>
  <si>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</si>
  <si>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</si>
  <si>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</si>
  <si>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</si>
  <si>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</si>
  <si>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</si>
  <si>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</si>
  <si>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</si>
  <si>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</si>
  <si>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</si>
  <si>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</si>
  <si>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</si>
  <si>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</si>
  <si>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</si>
  <si>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</si>
  <si>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</si>
  <si>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</si>
  <si>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</si>
  <si>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</si>
  <si>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</si>
  <si>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</si>
  <si>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</si>
  <si>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</si>
  <si>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</si>
  <si>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</si>
  <si>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</si>
  <si>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</si>
  <si>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</si>
  <si>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</si>
  <si>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</si>
  <si>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</si>
  <si>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</si>
  <si>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</si>
  <si>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</si>
  <si>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</si>
  <si>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</si>
  <si>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</si>
  <si>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</si>
  <si>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</si>
  <si>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</si>
  <si>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</si>
  <si>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</si>
  <si>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</si>
  <si>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</si>
  <si>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</si>
  <si>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</si>
  <si>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</si>
  <si>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</si>
  <si>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</si>
  <si>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</si>
  <si>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</si>
  <si>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</si>
  <si>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</si>
  <si>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</si>
  <si>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</si>
  <si>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</si>
  <si>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</si>
  <si>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</si>
  <si>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</si>
  <si>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</si>
  <si>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</si>
  <si>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</si>
  <si>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</si>
  <si>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</si>
  <si>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</si>
  <si>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</si>
  <si>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</si>
  <si>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</si>
  <si>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</si>
  <si>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</si>
  <si>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</si>
  <si>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</si>
  <si>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</si>
  <si>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</si>
  <si>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</si>
  <si>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</si>
  <si>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</si>
  <si>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</si>
  <si>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</si>
  <si>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</si>
  <si>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</si>
  <si>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</si>
  <si>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</si>
  <si>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</si>
  <si>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</si>
  <si>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</si>
  <si>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</si>
  <si>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</si>
  <si>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</si>
  <si>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</si>
  <si>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</si>
  <si>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</si>
  <si>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</si>
  <si>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</si>
  <si>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</si>
  <si>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</si>
  <si>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</si>
  <si>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</si>
  <si>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</si>
  <si>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</si>
  <si>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</si>
  <si>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</si>
  <si>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</si>
  <si>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</si>
  <si>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</si>
  <si>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</si>
  <si>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</si>
  <si>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</si>
  <si>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</si>
  <si>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</si>
  <si>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</si>
  <si>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</si>
  <si>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</si>
  <si>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</si>
  <si>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</si>
  <si>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</si>
  <si>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</si>
  <si>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</si>
  <si>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</si>
  <si>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</si>
  <si>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</si>
  <si>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</si>
  <si>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</si>
  <si>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</si>
  <si>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</si>
  <si>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</si>
  <si>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</si>
  <si>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</si>
  <si>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</si>
  <si>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</si>
  <si>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</si>
  <si>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</si>
  <si>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</si>
  <si>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</si>
  <si>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</si>
  <si>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</si>
  <si>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</si>
  <si>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</si>
  <si>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</si>
  <si>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</si>
  <si>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</si>
  <si>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</si>
  <si>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</si>
  <si>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</si>
  <si>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</si>
  <si>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</si>
  <si>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</si>
  <si>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</si>
  <si>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</si>
  <si>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</si>
  <si>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</si>
  <si>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</si>
  <si>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</si>
  <si>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</si>
  <si>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</si>
  <si>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</si>
  <si>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</si>
  <si>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</si>
  <si>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</si>
  <si>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</si>
  <si>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</si>
  <si>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</si>
  <si>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</si>
  <si>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</si>
  <si>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</si>
  <si>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</si>
  <si>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</si>
  <si>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</si>
  <si>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</si>
  <si>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</si>
  <si>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</si>
  <si>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</si>
  <si>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</si>
  <si>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</si>
  <si>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</si>
  <si>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</si>
  <si>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</si>
  <si>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</si>
  <si>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</si>
  <si>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</si>
  <si>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</si>
  <si>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</si>
  <si>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</si>
  <si>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</si>
  <si>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</si>
  <si>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</si>
  <si>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</si>
  <si>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</si>
  <si>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</si>
  <si>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</si>
  <si>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</si>
  <si>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</si>
  <si>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</si>
  <si>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</si>
  <si>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</si>
  <si>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</si>
  <si>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</si>
  <si>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</si>
  <si>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</si>
  <si>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</si>
  <si>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</si>
  <si>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</si>
  <si>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</si>
  <si>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</si>
  <si>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</si>
  <si>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</si>
  <si>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</si>
  <si>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</si>
  <si>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</si>
  <si>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</si>
  <si>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</si>
  <si>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</si>
  <si>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</si>
  <si>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</si>
  <si>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</si>
  <si>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</si>
  <si>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</si>
  <si>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</si>
  <si>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</si>
  <si>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</si>
  <si>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</si>
  <si>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</si>
  <si>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</si>
  <si>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</si>
  <si>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</si>
  <si>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</si>
  <si>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</si>
  <si>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</si>
  <si>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</si>
  <si>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</si>
  <si>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</si>
  <si>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</si>
  <si>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</si>
  <si>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</si>
  <si>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</si>
  <si>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</si>
  <si>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</si>
  <si>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</si>
  <si>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</si>
  <si>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</si>
  <si>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</si>
  <si>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</si>
  <si>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</si>
  <si>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</si>
  <si>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</si>
  <si>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</si>
  <si>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</si>
  <si>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</si>
  <si>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</si>
  <si>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</si>
  <si>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</si>
  <si>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</si>
  <si>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</si>
  <si>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</si>
  <si>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</si>
  <si>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</si>
  <si>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</si>
  <si>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</si>
  <si>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</si>
  <si>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</si>
  <si>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</si>
  <si>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</si>
  <si>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</si>
  <si>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</si>
  <si>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</si>
  <si>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</si>
  <si>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</si>
  <si>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</si>
  <si>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</si>
  <si>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</si>
  <si>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</si>
  <si>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</si>
  <si>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</si>
  <si>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</si>
  <si>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</si>
  <si>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</si>
  <si>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</si>
  <si>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</si>
  <si>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</si>
  <si>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</si>
  <si>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</si>
  <si>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</si>
  <si>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</si>
  <si>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</si>
  <si>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</si>
  <si>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</si>
  <si>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</si>
  <si>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</si>
  <si>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</si>
  <si>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</si>
  <si>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</si>
  <si>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</si>
  <si>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</si>
  <si>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</si>
  <si>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</si>
  <si>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</si>
  <si>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</si>
  <si>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</si>
  <si>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</si>
  <si>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</si>
  <si>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</si>
  <si>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</si>
  <si>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</si>
  <si>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</si>
  <si>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</si>
  <si>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</si>
  <si>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</si>
  <si>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</si>
  <si>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</si>
  <si>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</si>
  <si>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</si>
  <si>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</si>
  <si>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</si>
  <si>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</si>
  <si>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</si>
  <si>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</si>
  <si>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</si>
  <si>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</si>
  <si>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</si>
  <si>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</si>
  <si>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</si>
  <si>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</si>
  <si>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</si>
  <si>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</si>
  <si>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</si>
  <si>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</si>
  <si>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</si>
  <si>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</si>
  <si>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</si>
  <si>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</si>
  <si>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</si>
  <si>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</si>
  <si>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</si>
  <si>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</si>
  <si>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</si>
  <si>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</si>
  <si>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</si>
  <si>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</si>
  <si>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</si>
  <si>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</si>
  <si>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</si>
  <si>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</si>
  <si>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</si>
  <si>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</si>
  <si>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</si>
  <si>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</si>
  <si>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</si>
  <si>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</si>
  <si>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</si>
  <si>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</si>
  <si>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</si>
  <si>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</si>
  <si>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</si>
  <si>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</si>
  <si>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</si>
  <si>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</si>
  <si>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</si>
  <si>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</si>
  <si>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</si>
  <si>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</si>
  <si>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</si>
  <si>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</si>
  <si>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</si>
  <si>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</si>
  <si>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</si>
  <si>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</si>
  <si>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</si>
  <si>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</si>
  <si>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</si>
  <si>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</si>
  <si>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</si>
  <si>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</si>
  <si>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</si>
  <si>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</si>
  <si>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</si>
  <si>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</si>
  <si>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</si>
  <si>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</si>
  <si>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</si>
  <si>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</si>
  <si>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</si>
  <si>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</si>
  <si>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</si>
  <si>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</si>
  <si>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</si>
  <si>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</si>
  <si>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</si>
  <si>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</si>
  <si>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</si>
  <si>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</si>
  <si>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</si>
  <si>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</si>
  <si>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</si>
  <si>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</si>
  <si>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</si>
  <si>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</si>
  <si>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</si>
  <si>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</si>
  <si>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</si>
  <si>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</si>
  <si>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</si>
  <si>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</si>
  <si>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</si>
  <si>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</si>
  <si>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</si>
  <si>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</si>
  <si>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</si>
  <si>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</si>
  <si>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</si>
  <si>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</si>
  <si>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</si>
  <si>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</si>
  <si>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</si>
  <si>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</si>
  <si>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</si>
  <si>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</si>
  <si>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</si>
  <si>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</si>
  <si>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</si>
  <si>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</si>
  <si>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</si>
  <si>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</si>
  <si>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</si>
  <si>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</si>
  <si>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</si>
  <si>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</si>
  <si>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</si>
  <si>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</si>
  <si>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</si>
  <si>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</si>
  <si>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</si>
  <si>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</si>
  <si>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</si>
  <si>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</si>
  <si>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</si>
  <si>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</si>
  <si>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</si>
  <si>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</si>
  <si>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</si>
  <si>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</si>
  <si>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</si>
  <si>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</si>
  <si>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</si>
  <si>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</si>
  <si>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</si>
  <si>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</si>
  <si>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</si>
  <si>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</si>
  <si>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</si>
  <si>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</si>
  <si>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</si>
  <si>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</si>
  <si>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</si>
  <si>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</si>
  <si>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</si>
  <si>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</si>
  <si>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</si>
  <si>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</si>
  <si>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</si>
  <si>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</si>
  <si>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</si>
  <si>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</si>
  <si>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</si>
  <si>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</si>
  <si>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</si>
  <si>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</si>
  <si>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</si>
  <si>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</si>
  <si>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</si>
  <si>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</si>
  <si>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</si>
  <si>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</si>
  <si>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</si>
  <si>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</si>
  <si>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</si>
  <si>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</si>
  <si>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</si>
  <si>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</si>
  <si>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</si>
  <si>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</si>
  <si>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</si>
  <si>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</si>
  <si>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</si>
  <si>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</si>
  <si>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</si>
  <si>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</si>
  <si>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</si>
  <si>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</si>
  <si>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</si>
  <si>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</si>
  <si>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</si>
  <si>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</si>
  <si>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</si>
  <si>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</si>
  <si>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</si>
  <si>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</si>
  <si>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</si>
  <si>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</si>
  <si>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</si>
  <si>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</si>
  <si>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</si>
  <si>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</si>
  <si>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</si>
  <si>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</si>
  <si>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</si>
  <si>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</si>
  <si>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</si>
  <si>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</si>
  <si>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</si>
  <si>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</si>
  <si>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</si>
  <si>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</si>
  <si>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</si>
  <si>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</si>
  <si>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</si>
  <si>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</si>
  <si>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</si>
  <si>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</si>
  <si>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</si>
  <si>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</si>
  <si>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</si>
  <si>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</si>
  <si>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</si>
  <si>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</si>
  <si>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</si>
  <si>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</si>
  <si>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</si>
  <si>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</si>
  <si>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</si>
  <si>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</si>
  <si>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</si>
  <si>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</si>
  <si>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</si>
  <si>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</si>
  <si>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</si>
  <si>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</si>
  <si>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</si>
  <si>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</si>
  <si>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</si>
  <si>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</si>
  <si>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</si>
  <si>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</si>
  <si>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</si>
  <si>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</si>
  <si>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</si>
  <si>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</si>
  <si>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</si>
  <si>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</si>
  <si>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</si>
  <si>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</si>
  <si>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</si>
  <si>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</si>
  <si>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</si>
  <si>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</si>
  <si>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</si>
  <si>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</si>
  <si>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</si>
  <si>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</si>
  <si>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</si>
  <si>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</si>
  <si>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</si>
  <si>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</si>
  <si>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</si>
  <si>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</si>
  <si>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</si>
  <si>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</si>
  <si>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</si>
  <si>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</si>
  <si>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</si>
  <si>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</si>
  <si>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</si>
  <si>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</si>
  <si>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</si>
  <si>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</si>
  <si>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</si>
  <si>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</si>
  <si>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</si>
  <si>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</si>
  <si>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</si>
  <si>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</si>
  <si>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</si>
  <si>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</si>
  <si>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</si>
  <si>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</si>
  <si>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</si>
  <si>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</si>
  <si>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</si>
  <si>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</si>
  <si>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</si>
  <si>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</si>
  <si>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</si>
  <si>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</si>
  <si>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</si>
  <si>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</si>
  <si>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</si>
  <si>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</si>
  <si>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</si>
  <si>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</si>
  <si>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</si>
  <si>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</si>
  <si>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</si>
  <si>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</si>
  <si>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</si>
  <si>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</si>
  <si>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</si>
  <si>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</si>
  <si>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</si>
  <si>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</si>
  <si>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</si>
  <si>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</si>
  <si>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</si>
  <si>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</si>
  <si>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</si>
  <si>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</si>
  <si>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</si>
  <si>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</si>
  <si>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</si>
  <si>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</si>
  <si>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</si>
  <si>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</si>
  <si>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</si>
  <si>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</si>
  <si>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</si>
  <si>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</si>
  <si>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</si>
  <si>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</si>
  <si>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</si>
  <si>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</si>
  <si>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</si>
  <si>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</si>
  <si>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</si>
  <si>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</si>
  <si>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</si>
  <si>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</si>
  <si>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</si>
  <si>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</si>
  <si>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</si>
  <si>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</si>
  <si>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</si>
  <si>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</si>
  <si>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</si>
  <si>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</si>
  <si>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</si>
  <si>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</si>
  <si>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</si>
  <si>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</si>
  <si>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</si>
  <si>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</si>
  <si>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</si>
  <si>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</si>
  <si>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</si>
  <si>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</si>
  <si>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</si>
  <si>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</si>
  <si>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</si>
  <si>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</si>
  <si>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</si>
  <si>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</si>
  <si>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</si>
  <si>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</si>
  <si>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</si>
  <si>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</si>
  <si>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</si>
  <si>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</si>
  <si>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</si>
  <si>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</si>
  <si>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</si>
  <si>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</si>
  <si>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</si>
  <si>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</si>
  <si>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</si>
  <si>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</si>
  <si>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</si>
  <si>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</si>
  <si>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</si>
  <si>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</si>
  <si>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</si>
  <si>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</si>
  <si>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</si>
  <si>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</si>
  <si>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</si>
  <si>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</si>
  <si>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</si>
  <si>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</si>
  <si>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</si>
  <si>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</si>
  <si>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</si>
  <si>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</si>
  <si>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</si>
  <si>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</si>
  <si>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</si>
  <si>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</si>
  <si>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</si>
  <si>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</si>
  <si>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</si>
  <si>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</si>
  <si>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</si>
  <si>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</si>
  <si>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</si>
  <si>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</si>
  <si>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</si>
  <si>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</si>
  <si>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</si>
  <si>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</si>
  <si>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</si>
  <si>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</si>
  <si>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</si>
  <si>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</si>
  <si>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</si>
  <si>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</si>
  <si>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</si>
  <si>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</si>
  <si>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</si>
  <si>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</si>
  <si>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</si>
  <si>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</si>
  <si>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</si>
  <si>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</si>
  <si>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</si>
  <si>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</si>
  <si>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</si>
  <si>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</si>
  <si>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</si>
  <si>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</si>
  <si>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</si>
  <si>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</si>
  <si>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</si>
  <si>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</si>
  <si>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</si>
  <si>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</si>
  <si>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</si>
  <si>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</si>
  <si>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</si>
  <si>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</si>
  <si>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</si>
  <si>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</si>
  <si>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</si>
  <si>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</si>
  <si>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</si>
  <si>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</si>
  <si>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</si>
  <si>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</si>
  <si>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</si>
  <si>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</si>
  <si>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</si>
  <si>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</si>
  <si>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</si>
  <si>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</si>
  <si>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</si>
  <si>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</si>
  <si>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</si>
  <si>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</si>
  <si>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</si>
  <si>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</si>
  <si>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</si>
  <si>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</si>
  <si>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</si>
  <si>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</si>
  <si>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</si>
  <si>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</si>
  <si>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</si>
  <si>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</si>
  <si>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</si>
  <si>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</si>
  <si>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</si>
  <si>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</si>
  <si>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</si>
  <si>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</si>
  <si>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</si>
  <si>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</si>
  <si>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</si>
  <si>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</si>
  <si>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</si>
  <si>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</si>
  <si>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</si>
  <si>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</si>
  <si>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</si>
  <si>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</si>
  <si>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</si>
  <si>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</si>
  <si>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</si>
  <si>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</si>
  <si>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</si>
  <si>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</si>
  <si>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</si>
  <si>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</si>
  <si>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</si>
  <si>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</si>
  <si>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</si>
  <si>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</si>
  <si>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</si>
  <si>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</si>
  <si>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</si>
  <si>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</si>
  <si>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</si>
  <si>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</si>
  <si>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</si>
  <si>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</si>
  <si>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</si>
  <si>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</si>
  <si>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</si>
  <si>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</si>
  <si>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</si>
  <si>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</si>
  <si>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</si>
  <si>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</si>
  <si>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</si>
  <si>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</si>
  <si>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</si>
  <si>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</si>
  <si>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</si>
  <si>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</si>
  <si>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</si>
  <si>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</si>
  <si>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</si>
  <si>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</si>
  <si>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</si>
  <si>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</si>
  <si>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</si>
  <si>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</si>
  <si>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</si>
  <si>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</si>
  <si>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</si>
  <si>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</si>
  <si>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</si>
  <si>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</si>
  <si>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</si>
  <si>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</si>
  <si>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</si>
  <si>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</si>
  <si>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</si>
  <si>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</si>
  <si>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</si>
  <si>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</si>
  <si>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</si>
  <si>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</si>
  <si>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</si>
  <si>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</si>
  <si>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</si>
  <si>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</si>
  <si>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</si>
  <si>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</si>
  <si>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</si>
  <si>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</si>
  <si>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</si>
  <si>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</si>
  <si>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</si>
  <si>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</si>
  <si>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</si>
  <si>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</si>
  <si>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</si>
  <si>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</si>
  <si>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</si>
  <si>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</si>
  <si>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</si>
  <si>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</si>
  <si>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</si>
  <si>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</si>
  <si>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</si>
  <si>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</si>
  <si>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</si>
  <si>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</si>
  <si>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</si>
  <si>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</si>
  <si>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</si>
  <si>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</si>
  <si>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</si>
  <si>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</si>
  <si>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</si>
  <si>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</si>
  <si>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</si>
  <si>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</si>
  <si>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</si>
  <si>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</si>
  <si>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</si>
  <si>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</si>
  <si>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</si>
  <si>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</si>
  <si>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</si>
  <si>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</si>
  <si>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</si>
  <si>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</si>
  <si>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</si>
  <si>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</si>
  <si>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</si>
  <si>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</si>
  <si>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</si>
  <si>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</si>
  <si>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</si>
  <si>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</si>
  <si>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</si>
  <si>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</si>
  <si>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</si>
  <si>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</si>
  <si>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</si>
  <si>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</si>
  <si>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</si>
  <si>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</si>
  <si>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</si>
  <si>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</si>
  <si>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</si>
  <si>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</si>
  <si>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</si>
  <si>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</si>
  <si>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</si>
  <si>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</si>
  <si>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</si>
  <si>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</si>
  <si>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</si>
  <si>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</si>
  <si>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</si>
  <si>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</si>
  <si>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</si>
  <si>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</si>
  <si>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</si>
  <si>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</si>
  <si>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</si>
  <si>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</si>
  <si>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</si>
  <si>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</si>
  <si>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</si>
  <si>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</si>
  <si>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</si>
  <si>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</si>
  <si>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</si>
  <si>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</si>
  <si>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</si>
  <si>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</si>
  <si>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</si>
  <si>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</si>
  <si>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</si>
  <si>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</si>
  <si>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</si>
  <si>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</si>
  <si>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</si>
  <si>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</si>
  <si>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</si>
  <si>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</si>
  <si>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</si>
  <si>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</si>
  <si>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</si>
  <si>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</si>
  <si>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</si>
  <si>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</si>
  <si>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</si>
  <si>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</si>
  <si>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</si>
  <si>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</si>
  <si>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</si>
  <si>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</si>
  <si>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</si>
  <si>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</si>
  <si>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</si>
  <si>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</si>
  <si>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</si>
  <si>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</si>
  <si>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</si>
  <si>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</si>
  <si>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</si>
  <si>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</si>
  <si>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</si>
  <si>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</si>
  <si>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</si>
  <si>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</si>
  <si>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</si>
  <si>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</si>
  <si>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</si>
  <si>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</si>
  <si>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</si>
  <si>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</si>
  <si>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</si>
  <si>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</si>
  <si>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</si>
  <si>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</si>
  <si>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</si>
  <si>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</si>
  <si>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</si>
  <si>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</si>
  <si>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</si>
  <si>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</si>
  <si>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</si>
  <si>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</si>
  <si>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</si>
  <si>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</si>
  <si>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</si>
  <si>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</si>
  <si>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</si>
  <si>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</si>
  <si>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</si>
  <si>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</si>
  <si>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</si>
  <si>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</si>
  <si>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</si>
  <si>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</si>
  <si>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</si>
  <si>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</si>
  <si>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</si>
  <si>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</si>
  <si>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</si>
  <si>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</si>
  <si>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</si>
  <si>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</si>
  <si>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</si>
  <si>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</si>
  <si>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</si>
  <si>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</si>
  <si>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</si>
  <si>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</si>
  <si>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</si>
  <si>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</si>
  <si>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</si>
  <si>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</si>
  <si>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</si>
  <si>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</si>
  <si>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</si>
  <si>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</si>
  <si>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</si>
  <si>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</si>
  <si>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</si>
  <si>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</si>
  <si>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</si>
  <si>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</si>
  <si>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</si>
  <si>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</si>
  <si>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</si>
  <si>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</si>
  <si>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</si>
  <si>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</si>
  <si>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</si>
  <si>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</si>
  <si>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</si>
  <si>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</si>
  <si>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</si>
  <si>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</si>
  <si>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</si>
  <si>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</si>
  <si>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</si>
  <si>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</si>
  <si>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</si>
  <si>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</si>
  <si>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</si>
  <si>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</si>
  <si>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</si>
  <si>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</si>
  <si>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</si>
  <si>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</si>
  <si>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</si>
  <si>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</si>
  <si>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</si>
  <si>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</si>
  <si>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</si>
  <si>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</si>
  <si>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</si>
  <si>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</si>
  <si>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</si>
  <si>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</si>
  <si>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</si>
  <si>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</si>
  <si>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</si>
  <si>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</si>
  <si>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</si>
  <si>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</si>
  <si>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</si>
  <si>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</si>
  <si>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</si>
  <si>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</si>
  <si>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</si>
  <si>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</si>
  <si>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</si>
  <si>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</si>
  <si>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</si>
  <si>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</si>
  <si>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</si>
  <si>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</si>
  <si>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</si>
  <si>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</si>
  <si>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</si>
  <si>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</si>
  <si>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</si>
  <si>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</si>
  <si>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</si>
  <si>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</si>
  <si>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</si>
  <si>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</si>
  <si>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</si>
  <si>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</si>
  <si>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</si>
  <si>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</si>
  <si>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</si>
  <si>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</si>
  <si>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</si>
  <si>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</si>
  <si>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</si>
  <si>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</si>
  <si>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</si>
  <si>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</si>
  <si>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</si>
  <si>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</si>
  <si>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</si>
  <si>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</si>
  <si>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</si>
  <si>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</si>
  <si>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</si>
  <si>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</si>
  <si>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</si>
  <si>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</si>
  <si>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</si>
  <si>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</si>
  <si>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</si>
  <si>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</si>
  <si>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</si>
  <si>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</si>
  <si>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</si>
  <si>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</si>
  <si>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</si>
  <si>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</si>
  <si>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</si>
  <si>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</si>
  <si>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</si>
  <si>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</si>
  <si>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</si>
  <si>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</si>
  <si>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</si>
  <si>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</si>
  <si>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</si>
  <si>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</si>
  <si>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</si>
  <si>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</si>
  <si>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</si>
  <si>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</si>
  <si>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</si>
  <si>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</si>
  <si>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</si>
  <si>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</si>
  <si>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</si>
  <si>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</si>
  <si>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</si>
  <si>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</si>
  <si>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</si>
  <si>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</si>
  <si>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</si>
  <si>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</si>
  <si>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</si>
  <si>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</si>
  <si>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</si>
  <si>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</si>
  <si>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</si>
  <si>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</si>
  <si>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</si>
  <si>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</si>
  <si>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</si>
  <si>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</si>
  <si>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</si>
  <si>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</si>
  <si>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</si>
  <si>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</si>
  <si>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</si>
  <si>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</si>
  <si>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</si>
  <si>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</si>
  <si>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</si>
  <si>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</si>
  <si>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</si>
  <si>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</si>
  <si>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</si>
  <si>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</si>
  <si>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</si>
  <si>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</si>
  <si>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</si>
  <si>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</si>
  <si>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</si>
  <si>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</si>
  <si>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</si>
  <si>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</si>
  <si>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</si>
  <si>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</si>
  <si>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</si>
  <si>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</si>
  <si>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</si>
  <si>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</si>
  <si>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</si>
  <si>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</si>
  <si>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</si>
  <si>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</si>
  <si>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</si>
  <si>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</si>
  <si>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</si>
  <si>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</si>
  <si>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</si>
  <si>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</si>
  <si>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</si>
  <si>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</si>
  <si>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</si>
  <si>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</si>
  <si>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</si>
  <si>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</si>
  <si>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</si>
  <si>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</si>
  <si>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</si>
  <si>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</si>
  <si>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</si>
  <si>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</si>
  <si>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</si>
  <si>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</si>
  <si>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</si>
  <si>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</si>
  <si>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</si>
  <si>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</si>
  <si>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</si>
  <si>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</si>
  <si>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</si>
  <si>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</si>
  <si>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</si>
  <si>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</si>
  <si>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</si>
  <si>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</si>
  <si>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</si>
  <si>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</si>
  <si>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</si>
  <si>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</si>
  <si>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</si>
  <si>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</si>
  <si>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</si>
  <si>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</si>
  <si>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</si>
  <si>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</si>
  <si>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</si>
  <si>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</si>
  <si>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</si>
  <si>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</si>
  <si>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</si>
  <si>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</si>
  <si>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</si>
  <si>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</si>
  <si>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</si>
  <si>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</si>
  <si>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</si>
  <si>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</si>
  <si>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</si>
  <si>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</si>
  <si>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</si>
  <si>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</si>
  <si>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</si>
  <si>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</si>
  <si>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</si>
  <si>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</si>
  <si>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</si>
  <si>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</si>
  <si>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</si>
  <si>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</si>
  <si>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</si>
  <si>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</si>
  <si>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</si>
  <si>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</si>
  <si>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</si>
  <si>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</si>
  <si>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</si>
  <si>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</si>
  <si>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</si>
  <si>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</si>
  <si>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</si>
  <si>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</si>
  <si>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</si>
  <si>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</si>
  <si>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</si>
  <si>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</si>
  <si>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</si>
  <si>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</si>
  <si>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</si>
  <si>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</si>
  <si>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</si>
  <si>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</si>
  <si>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</si>
  <si>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</si>
  <si>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</si>
  <si>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</si>
  <si>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</si>
  <si>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</si>
  <si>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</si>
  <si>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</si>
  <si>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</si>
  <si>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</si>
  <si>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</si>
  <si>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</si>
  <si>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</si>
  <si>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</si>
  <si>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</si>
  <si>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</si>
  <si>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</si>
  <si>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</si>
  <si>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</si>
  <si>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</si>
  <si>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</si>
  <si>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</si>
  <si>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</si>
  <si>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</si>
  <si>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</si>
  <si>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</si>
  <si>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</si>
  <si>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</si>
  <si>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</si>
  <si>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</si>
  <si>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</si>
  <si>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</si>
  <si>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</si>
  <si>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</si>
  <si>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</si>
  <si>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</si>
  <si>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</si>
  <si>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</si>
  <si>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</si>
  <si>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</si>
  <si>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</si>
  <si>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</si>
  <si>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</si>
  <si>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</si>
  <si>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</si>
  <si>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</si>
  <si>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</si>
  <si>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</si>
  <si>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</si>
  <si>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</si>
  <si>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</si>
  <si>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</si>
  <si>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</si>
  <si>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</si>
  <si>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</si>
  <si>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</si>
  <si>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</si>
  <si>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</si>
  <si>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</si>
  <si>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</si>
  <si>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</si>
  <si>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</si>
  <si>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</si>
  <si>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</si>
  <si>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</si>
  <si>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</si>
  <si>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</si>
  <si>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</si>
  <si>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</si>
  <si>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</si>
  <si>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</si>
  <si>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</si>
  <si>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</si>
  <si>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</si>
  <si>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</si>
  <si>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</si>
  <si>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</si>
  <si>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</si>
  <si>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</si>
  <si>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</si>
  <si>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</si>
  <si>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</si>
  <si>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</si>
  <si>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</si>
  <si>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</si>
  <si>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</si>
  <si>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</si>
  <si>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</si>
  <si>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</si>
  <si>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</si>
  <si>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</si>
  <si>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</si>
  <si>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</si>
  <si>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</si>
  <si>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</si>
  <si>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</si>
  <si>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</si>
  <si>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</si>
  <si>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</si>
  <si>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</si>
  <si>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</si>
  <si>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</si>
  <si>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</si>
  <si>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</si>
  <si>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</si>
  <si>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</si>
  <si>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</si>
  <si>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</si>
  <si>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</si>
  <si>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</si>
  <si>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</si>
  <si>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</si>
  <si>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</si>
  <si>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</si>
  <si>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</si>
  <si>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</si>
  <si>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</si>
  <si>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</si>
  <si>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</si>
  <si>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</si>
  <si>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</si>
  <si>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</si>
  <si>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</si>
  <si>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</si>
  <si>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</si>
  <si>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</si>
  <si>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</si>
  <si>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</si>
  <si>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</si>
  <si>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</si>
  <si>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</si>
  <si>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</si>
  <si>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</si>
  <si>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</si>
  <si>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</si>
  <si>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</si>
  <si>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</si>
  <si>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</si>
  <si>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</si>
  <si>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</si>
  <si>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</si>
  <si>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</si>
  <si>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</si>
  <si>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</si>
  <si>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</si>
  <si>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</si>
  <si>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</si>
  <si>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</si>
  <si>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</si>
  <si>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</si>
  <si>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</si>
  <si>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</si>
  <si>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</si>
  <si>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</si>
  <si>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</si>
  <si>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</si>
  <si>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</si>
  <si>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</si>
  <si>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</si>
  <si>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</si>
  <si>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</si>
  <si>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</si>
  <si>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</si>
  <si>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</si>
  <si>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</si>
  <si>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</si>
  <si>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</si>
  <si>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</si>
  <si>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</si>
  <si>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</si>
  <si>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</si>
  <si>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</si>
  <si>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</si>
  <si>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</si>
  <si>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</si>
  <si>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</si>
  <si>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</si>
  <si>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</si>
  <si>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</si>
  <si>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</si>
  <si>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</si>
  <si>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</si>
  <si>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</si>
  <si>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</si>
  <si>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</si>
  <si>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</si>
  <si>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</si>
  <si>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</si>
  <si>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</si>
  <si>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</si>
  <si>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</si>
  <si>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</si>
  <si>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</si>
  <si>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</si>
  <si>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</si>
  <si>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</si>
  <si>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</si>
  <si>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</si>
  <si>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</si>
  <si>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</si>
  <si>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</si>
  <si>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</si>
  <si>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</si>
  <si>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</si>
  <si>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</si>
  <si>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</si>
  <si>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</si>
  <si>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</si>
  <si>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</si>
  <si>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</si>
  <si>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</si>
  <si>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</si>
  <si>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</si>
  <si>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</si>
  <si>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</si>
  <si>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</si>
  <si>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</si>
  <si>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</si>
  <si>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</si>
  <si>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</si>
  <si>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</si>
  <si>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</si>
  <si>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</si>
  <si>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</si>
  <si>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</si>
  <si>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</si>
  <si>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</si>
  <si>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</si>
  <si>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</si>
  <si>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</si>
  <si>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</si>
  <si>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</si>
  <si>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</si>
  <si>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</si>
  <si>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</si>
  <si>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</si>
  <si>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</si>
  <si>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</si>
  <si>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</si>
  <si>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</si>
  <si>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</si>
  <si>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</si>
  <si>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</si>
  <si>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</si>
  <si>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</si>
  <si>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</si>
  <si>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</si>
  <si>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</si>
  <si>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</si>
  <si>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</si>
  <si>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</si>
  <si>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</si>
  <si>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</si>
  <si>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</si>
  <si>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</si>
  <si>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</si>
  <si>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</si>
  <si>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</si>
  <si>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</si>
  <si>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</si>
  <si>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</si>
  <si>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</si>
  <si>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</si>
  <si>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</si>
  <si>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</si>
  <si>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</si>
  <si>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</si>
  <si>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</si>
  <si>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</si>
  <si>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</si>
  <si>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</si>
  <si>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</si>
  <si>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</si>
  <si>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</si>
  <si>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</si>
  <si>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</si>
  <si>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</si>
  <si>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</si>
  <si>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</si>
  <si>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</si>
  <si>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</si>
  <si>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</si>
  <si>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</si>
  <si>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</si>
  <si>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</si>
  <si>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</si>
  <si>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</si>
  <si>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</si>
  <si>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</si>
  <si>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</si>
  <si>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</si>
  <si>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</si>
  <si>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</si>
  <si>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</si>
  <si>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</si>
  <si>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</si>
  <si>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</si>
  <si>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</si>
  <si>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</si>
  <si>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</si>
  <si>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</si>
  <si>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</si>
  <si>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</si>
  <si>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</si>
  <si>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</si>
  <si>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</si>
  <si>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</si>
  <si>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</si>
  <si>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</si>
  <si>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</si>
  <si>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</si>
  <si>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</si>
  <si>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</si>
  <si>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</si>
  <si>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</si>
  <si>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</si>
  <si>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</si>
  <si>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</si>
  <si>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</si>
  <si>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</si>
  <si>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</si>
  <si>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</si>
  <si>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</si>
  <si>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</si>
  <si>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</si>
  <si>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</si>
  <si>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</si>
  <si>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</si>
  <si>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</si>
  <si>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</si>
  <si>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</si>
  <si>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</si>
  <si>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</si>
  <si>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</si>
  <si>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</si>
  <si>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</si>
  <si>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</si>
  <si>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</si>
  <si>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</si>
  <si>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</si>
  <si>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</si>
  <si>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</si>
  <si>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</si>
  <si>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</si>
  <si>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</si>
  <si>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</si>
  <si>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</si>
  <si>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</si>
  <si>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</si>
  <si>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</si>
  <si>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</si>
  <si>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</si>
  <si>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</si>
  <si>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</si>
  <si>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</si>
  <si>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</si>
  <si>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</si>
  <si>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</si>
  <si>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</si>
  <si>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</si>
  <si>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</si>
  <si>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</si>
  <si>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</si>
  <si>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</si>
  <si>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</si>
  <si>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</si>
  <si>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</si>
  <si>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</si>
  <si>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</si>
  <si>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</si>
  <si>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</si>
  <si>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</si>
  <si>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</si>
  <si>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</si>
  <si>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</si>
  <si>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</si>
  <si>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</si>
  <si>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</si>
  <si>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</si>
  <si>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</si>
  <si>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</si>
  <si>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</si>
  <si>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</si>
  <si>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</si>
  <si>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</si>
  <si>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</si>
  <si>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</si>
  <si>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</si>
  <si>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</si>
  <si>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</si>
  <si>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</si>
  <si>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</si>
  <si>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</si>
  <si>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</si>
  <si>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</si>
  <si>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</si>
  <si>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</si>
  <si>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</si>
  <si>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</si>
  <si>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</si>
  <si>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</si>
  <si>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</si>
  <si>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</si>
  <si>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</si>
  <si>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</si>
  <si>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</si>
  <si>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</si>
  <si>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</si>
  <si>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</si>
  <si>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</si>
  <si>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</si>
  <si>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</si>
  <si>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</si>
  <si>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</si>
  <si>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</si>
  <si>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</si>
  <si>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</si>
  <si>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</si>
  <si>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</si>
  <si>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</si>
  <si>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</si>
  <si>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</si>
  <si>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</si>
  <si>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</si>
  <si>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</si>
  <si>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</si>
  <si>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</si>
  <si>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</si>
  <si>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</si>
  <si>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</si>
  <si>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</si>
  <si>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</si>
  <si>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</si>
  <si>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</si>
  <si>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</si>
  <si>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</si>
  <si>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</si>
  <si>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</si>
  <si>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</si>
  <si>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</si>
  <si>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</si>
  <si>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</si>
  <si>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</si>
  <si>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</si>
  <si>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</si>
  <si>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</si>
  <si>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</si>
  <si>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</si>
  <si>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</si>
  <si>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</si>
  <si>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</si>
  <si>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</si>
  <si>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</si>
  <si>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</si>
  <si>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</si>
  <si>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</si>
  <si>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</si>
  <si>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</si>
  <si>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</si>
  <si>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</si>
  <si>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</si>
  <si>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</si>
  <si>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</si>
  <si>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</si>
  <si>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</si>
  <si>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</si>
  <si>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</si>
  <si>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</si>
  <si>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</si>
  <si>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</si>
  <si>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</si>
  <si>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</si>
  <si>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</si>
  <si>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</si>
  <si>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</si>
  <si>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</si>
  <si>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</si>
  <si>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</si>
  <si>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</si>
  <si>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</si>
  <si>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</si>
  <si>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</si>
  <si>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</si>
  <si>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</si>
  <si>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</si>
  <si>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</si>
  <si>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</si>
  <si>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</si>
  <si>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</si>
  <si>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</si>
  <si>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</si>
  <si>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</si>
  <si>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</si>
  <si>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</si>
  <si>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</si>
  <si>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</si>
  <si>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</si>
  <si>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</si>
  <si>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</si>
  <si>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</si>
  <si>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</si>
  <si>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</si>
  <si>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</si>
  <si>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</si>
  <si>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</si>
  <si>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</si>
  <si>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</si>
  <si>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</si>
  <si>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</si>
  <si>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</si>
  <si>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</si>
  <si>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</si>
  <si>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</si>
  <si>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</si>
  <si>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</si>
  <si>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</si>
  <si>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</si>
  <si>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</si>
  <si>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</si>
  <si>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</si>
  <si>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</si>
  <si>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</si>
  <si>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</si>
  <si>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</si>
  <si>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</si>
  <si>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</si>
  <si>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</si>
  <si>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</si>
  <si>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</si>
  <si>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</si>
  <si>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</si>
  <si>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</si>
  <si>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</si>
  <si>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</si>
  <si>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</si>
  <si>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</si>
  <si>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</si>
  <si>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</si>
  <si>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</si>
  <si>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</si>
  <si>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</si>
  <si>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</si>
  <si>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</si>
  <si>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</si>
  <si>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</si>
  <si>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</si>
  <si>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</si>
  <si>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</si>
  <si>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</si>
  <si>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</si>
  <si>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</si>
  <si>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</si>
  <si>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</si>
  <si>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</si>
  <si>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</si>
  <si>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</si>
  <si>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</si>
  <si>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</si>
  <si>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</si>
  <si>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</si>
  <si>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</si>
  <si>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</si>
  <si>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</si>
  <si>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</si>
  <si>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</si>
  <si>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</si>
  <si>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</si>
  <si>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</si>
  <si>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</si>
  <si>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</si>
  <si>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</si>
  <si>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</si>
  <si>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</si>
  <si>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</si>
  <si>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</si>
  <si>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</si>
  <si>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</si>
  <si>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</si>
  <si>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</si>
  <si>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</si>
  <si>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</si>
  <si>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</si>
  <si>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</si>
  <si>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</si>
  <si>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</si>
  <si>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</si>
  <si>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</si>
  <si>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</si>
  <si>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</si>
  <si>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</si>
  <si>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</si>
  <si>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</si>
  <si>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</si>
  <si>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</si>
  <si>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</si>
  <si>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</si>
  <si>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</si>
  <si>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</si>
  <si>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</si>
  <si>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</si>
  <si>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</si>
  <si>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</si>
  <si>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</si>
  <si>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</si>
  <si>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</si>
  <si>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</si>
  <si>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</si>
  <si>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</si>
  <si>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</si>
  <si>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</si>
  <si>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</si>
  <si>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</si>
  <si>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</si>
  <si>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</si>
  <si>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</si>
  <si>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</si>
  <si>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</si>
  <si>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</si>
  <si>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</si>
  <si>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</si>
  <si>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</si>
  <si>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</si>
  <si>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</si>
  <si>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</si>
  <si>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</si>
  <si>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</si>
  <si>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</si>
  <si>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</si>
  <si>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</si>
  <si>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</si>
  <si>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</si>
  <si>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</si>
  <si>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</si>
  <si>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</si>
  <si>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</si>
  <si>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</si>
  <si>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</si>
  <si>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</si>
  <si>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</si>
  <si>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</si>
  <si>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</si>
  <si>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</si>
  <si>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</si>
  <si>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</si>
  <si>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</si>
  <si>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</si>
  <si>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</si>
  <si>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</si>
  <si>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</si>
  <si>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</si>
  <si>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</si>
  <si>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</si>
  <si>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</si>
  <si>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</si>
  <si>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</si>
  <si>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</si>
  <si>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</si>
  <si>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</si>
  <si>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</si>
  <si>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</si>
  <si>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</si>
  <si>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</si>
  <si>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</si>
  <si>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</si>
  <si>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</si>
  <si>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</si>
  <si>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</si>
  <si>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</si>
  <si>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</si>
  <si>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</si>
  <si>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</si>
  <si>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</si>
  <si>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</si>
  <si>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</si>
  <si>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</si>
  <si>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</si>
  <si>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</si>
  <si>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</si>
  <si>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</si>
  <si>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</si>
  <si>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</si>
  <si>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</si>
  <si>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</si>
  <si>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</si>
  <si>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</si>
  <si>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</si>
  <si>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</si>
  <si>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</si>
  <si>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</si>
  <si>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</si>
  <si>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</si>
  <si>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</si>
  <si>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</si>
  <si>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</si>
  <si>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</si>
  <si>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</si>
  <si>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</si>
  <si>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</si>
  <si>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</si>
  <si>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</si>
  <si>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</si>
  <si>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</si>
  <si>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</si>
  <si>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</si>
  <si>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</si>
  <si>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</si>
  <si>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</si>
  <si>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</si>
  <si>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</si>
  <si>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</si>
  <si>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</si>
  <si>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</si>
  <si>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</si>
  <si>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</si>
  <si>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</si>
  <si>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</si>
  <si>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</si>
  <si>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</si>
  <si>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</si>
  <si>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</si>
  <si>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</si>
  <si>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</si>
  <si>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</si>
  <si>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</si>
  <si>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</si>
  <si>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</si>
  <si>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</si>
  <si>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</si>
  <si>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</si>
  <si>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</si>
  <si>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</si>
  <si>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</si>
  <si>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</si>
  <si>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</si>
  <si>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</si>
  <si>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</si>
  <si>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</si>
  <si>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</si>
  <si>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</si>
  <si>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</si>
  <si>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</si>
  <si>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</si>
  <si>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</si>
  <si>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</si>
  <si>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</si>
  <si>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</si>
  <si>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</si>
  <si>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</si>
  <si>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</si>
  <si>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</si>
  <si>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</si>
  <si>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</si>
  <si>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</si>
  <si>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</si>
  <si>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</si>
  <si>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</si>
  <si>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</si>
  <si>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</si>
  <si>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</si>
  <si>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</si>
  <si>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</si>
  <si>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</si>
  <si>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</si>
  <si>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</si>
  <si>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</si>
  <si>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</si>
  <si>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</si>
  <si>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</si>
  <si>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</si>
  <si>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</si>
  <si>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</si>
  <si>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</si>
  <si>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</si>
  <si>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</si>
  <si>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</si>
  <si>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</si>
  <si>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</si>
  <si>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</si>
  <si>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</si>
  <si>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</si>
  <si>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</si>
  <si>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</si>
  <si>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</si>
  <si>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</si>
  <si>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</si>
  <si>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</si>
  <si>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</si>
  <si>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</si>
  <si>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</si>
  <si>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</si>
  <si>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</si>
  <si>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</si>
  <si>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</si>
  <si>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</si>
  <si>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</si>
  <si>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</si>
  <si>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</si>
  <si>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</si>
  <si>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</si>
  <si>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</si>
  <si>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</si>
  <si>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</si>
  <si>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</si>
  <si>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</si>
  <si>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</si>
  <si>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</si>
  <si>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</si>
  <si>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</si>
  <si>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</si>
  <si>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</si>
  <si>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</si>
  <si>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</si>
  <si>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</si>
  <si>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</si>
  <si>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</si>
  <si>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</si>
  <si>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</si>
  <si>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</si>
  <si>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</si>
  <si>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</si>
  <si>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</si>
  <si>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</si>
  <si>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</si>
  <si>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</si>
  <si>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</si>
  <si>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</si>
  <si>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</si>
  <si>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</si>
  <si>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</si>
  <si>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</si>
  <si>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</si>
  <si>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</si>
  <si>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</si>
  <si>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</si>
  <si>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</si>
  <si>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</si>
  <si>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</si>
  <si>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</si>
  <si>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</si>
  <si>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</si>
  <si>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</si>
  <si>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</si>
  <si>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</si>
  <si>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</si>
  <si>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</si>
  <si>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</si>
  <si>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</si>
  <si>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</si>
  <si>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</si>
  <si>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</si>
  <si>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</si>
  <si>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</si>
  <si>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</si>
  <si>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</si>
  <si>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</si>
  <si>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</si>
  <si>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</si>
  <si>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</si>
  <si>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</si>
  <si>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</si>
  <si>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</si>
  <si>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</si>
  <si>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</si>
  <si>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</si>
  <si>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</si>
  <si>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</si>
  <si>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</si>
  <si>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</si>
  <si>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</si>
  <si>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</si>
  <si>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</si>
  <si>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</si>
  <si>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</si>
  <si>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</si>
  <si>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</si>
  <si>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</si>
  <si>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</si>
  <si>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</si>
  <si>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</si>
  <si>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</si>
  <si>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</si>
  <si>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</si>
  <si>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</si>
  <si>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</si>
  <si>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</si>
  <si>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</si>
  <si>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</si>
  <si>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</si>
  <si>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</si>
  <si>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</si>
  <si>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</si>
  <si>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</si>
  <si>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</si>
  <si>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</si>
  <si>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</si>
  <si>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</si>
  <si>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</si>
  <si>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</si>
  <si>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</si>
  <si>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</si>
  <si>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</si>
  <si>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</si>
  <si>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</si>
  <si>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</si>
  <si>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</si>
  <si>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</si>
  <si>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</si>
  <si>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</si>
  <si>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</si>
  <si>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</si>
  <si>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</si>
  <si>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</si>
  <si>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</si>
  <si>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</si>
  <si>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</si>
  <si>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</si>
  <si>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</si>
  <si>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</si>
  <si>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</si>
  <si>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</si>
  <si>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</si>
  <si>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</si>
  <si>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</si>
  <si>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</si>
  <si>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</si>
  <si>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</si>
  <si>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</si>
  <si>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</si>
  <si>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</si>
  <si>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</si>
  <si>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</si>
  <si>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</si>
  <si>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</si>
  <si>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</si>
  <si>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</si>
  <si>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</si>
  <si>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</si>
  <si>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</si>
  <si>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</si>
  <si>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</si>
  <si>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</si>
  <si>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</si>
  <si>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</si>
  <si>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</si>
  <si>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</si>
  <si>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</si>
  <si>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</si>
  <si>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</si>
  <si>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</si>
  <si>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</si>
  <si>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</si>
  <si>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</si>
  <si>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</si>
  <si>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</si>
  <si>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</si>
  <si>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</si>
  <si>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</si>
  <si>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</si>
  <si>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</si>
  <si>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</si>
  <si>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</si>
  <si>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</si>
  <si>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</si>
  <si>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</si>
  <si>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</si>
  <si>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</si>
  <si>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</si>
  <si>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</si>
  <si>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</si>
  <si>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</si>
  <si>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</si>
  <si>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</si>
  <si>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</si>
  <si>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</si>
  <si>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</si>
  <si>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</si>
  <si>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</si>
  <si>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</si>
  <si>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</si>
  <si>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</si>
  <si>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</si>
  <si>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</si>
  <si>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</si>
  <si>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</si>
  <si>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</si>
  <si>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</si>
  <si>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</si>
  <si>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</si>
  <si>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</si>
  <si>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</si>
  <si>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</si>
  <si>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</si>
  <si>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</si>
  <si>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</si>
  <si>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</si>
  <si>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</si>
  <si>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</si>
  <si>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</si>
  <si>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</si>
  <si>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</si>
  <si>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</si>
  <si>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</si>
  <si>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</si>
  <si>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</si>
  <si>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</si>
  <si>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</si>
  <si>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</si>
  <si>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</si>
  <si>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</si>
  <si>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</si>
  <si>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</si>
  <si>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</si>
  <si>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</si>
  <si>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</si>
  <si>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</si>
  <si>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</si>
  <si>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</si>
  <si>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</si>
  <si>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</si>
  <si>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</si>
  <si>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</si>
  <si>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</si>
  <si>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</si>
  <si>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</si>
  <si>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</si>
  <si>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</si>
  <si>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</si>
  <si>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</si>
  <si>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</si>
  <si>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</si>
  <si>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</si>
  <si>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</si>
  <si>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</si>
  <si>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</si>
  <si>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</si>
  <si>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</si>
  <si>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</si>
  <si>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</si>
  <si>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</si>
  <si>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</si>
  <si>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</si>
  <si>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</si>
  <si>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</si>
  <si>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</si>
  <si>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</si>
  <si>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</si>
  <si>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</si>
  <si>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</si>
  <si>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</si>
  <si>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</si>
  <si>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</si>
  <si>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</si>
  <si>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</si>
  <si>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</si>
  <si>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</si>
  <si>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</si>
  <si>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</si>
  <si>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</si>
  <si>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</si>
  <si>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</si>
  <si>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</si>
  <si>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</si>
  <si>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</si>
  <si>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</si>
  <si>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</si>
  <si>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</si>
  <si>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</si>
  <si>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</si>
  <si>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</si>
  <si>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</si>
  <si>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</si>
  <si>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</si>
  <si>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</si>
  <si>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</si>
  <si>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</si>
  <si>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</si>
  <si>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</si>
  <si>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</si>
  <si>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</si>
  <si>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</si>
  <si>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</si>
  <si>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</si>
  <si>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</si>
  <si>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</si>
  <si>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</si>
  <si>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</si>
  <si>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</si>
  <si>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</si>
  <si>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</si>
  <si>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</si>
  <si>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</si>
  <si>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</si>
  <si>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</si>
  <si>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</si>
  <si>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</si>
  <si>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</si>
  <si>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</si>
  <si>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</si>
  <si>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</si>
  <si>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</si>
  <si>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</si>
  <si>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</si>
  <si>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</si>
  <si>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</si>
  <si>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</si>
  <si>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</si>
  <si>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</si>
  <si>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</si>
  <si>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</si>
  <si>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</si>
  <si>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</si>
  <si>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</si>
  <si>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</si>
  <si>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</si>
  <si>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</si>
  <si>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</si>
  <si>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</si>
  <si>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</si>
  <si>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</si>
  <si>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</si>
  <si>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</si>
  <si>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</si>
  <si>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</si>
  <si>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</si>
  <si>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</si>
  <si>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</si>
  <si>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</si>
  <si>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</si>
  <si>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</si>
  <si>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</si>
  <si>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</si>
  <si>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</si>
  <si>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</si>
  <si>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</si>
  <si>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</si>
  <si>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</si>
  <si>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</si>
  <si>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</si>
  <si>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</si>
  <si>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</si>
  <si>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</si>
  <si>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</si>
  <si>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</si>
  <si>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</si>
  <si>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</si>
  <si>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</si>
  <si>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</si>
  <si>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</si>
  <si>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</si>
  <si>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</si>
  <si>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</si>
  <si>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</si>
  <si>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</si>
  <si>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</si>
  <si>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</si>
  <si>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</si>
  <si>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</si>
  <si>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</si>
  <si>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</si>
  <si>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</si>
  <si>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</si>
  <si>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</si>
  <si>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</si>
  <si>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</si>
  <si>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</si>
  <si>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</si>
  <si>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</si>
  <si>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</si>
  <si>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</si>
  <si>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</si>
  <si>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</si>
  <si>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</si>
  <si>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</si>
  <si>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</si>
  <si>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</si>
  <si>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</si>
  <si>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</si>
  <si>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</si>
  <si>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</si>
  <si>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</si>
  <si>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</si>
  <si>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</si>
  <si>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</si>
  <si>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</si>
  <si>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</si>
  <si>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</si>
  <si>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</si>
  <si>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</si>
  <si>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</si>
  <si>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</si>
  <si>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</si>
  <si>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</si>
  <si>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</si>
  <si>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</si>
  <si>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</si>
  <si>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</si>
  <si>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</si>
  <si>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</si>
  <si>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</si>
  <si>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</si>
  <si>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</si>
  <si>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</si>
  <si>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</si>
  <si>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</si>
  <si>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</si>
  <si>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</si>
  <si>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</si>
  <si>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</si>
  <si>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</si>
  <si>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</si>
  <si>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</si>
  <si>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</si>
  <si>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</si>
  <si>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</si>
  <si>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</si>
  <si>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</si>
  <si>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</si>
  <si>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</si>
  <si>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</si>
  <si>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</si>
  <si>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</si>
  <si>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</si>
  <si>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</si>
  <si>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</si>
  <si>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</si>
  <si>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</si>
  <si>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</si>
  <si>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</si>
  <si>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</si>
  <si>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</si>
  <si>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</si>
  <si>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</si>
  <si>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</si>
  <si>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</si>
  <si>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</si>
  <si>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</si>
  <si>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</si>
  <si>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</si>
  <si>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</si>
  <si>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</si>
  <si>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</si>
  <si>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</si>
  <si>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</si>
  <si>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</si>
  <si>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</si>
  <si>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</si>
  <si>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</si>
  <si>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</si>
  <si>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</si>
  <si>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</si>
  <si>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</si>
  <si>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</si>
  <si>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</si>
  <si>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</si>
  <si>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</si>
  <si>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</si>
  <si>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</si>
  <si>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</si>
  <si>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</si>
  <si>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</si>
  <si>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</si>
  <si>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</si>
  <si>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</si>
  <si>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</si>
  <si>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</si>
  <si>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</si>
  <si>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</si>
  <si>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</si>
  <si>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</si>
  <si>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</si>
  <si>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</si>
  <si>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</si>
  <si>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</si>
  <si>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</si>
  <si>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</si>
  <si>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</si>
  <si>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</si>
  <si>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</si>
  <si>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</si>
  <si>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</si>
  <si>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</si>
  <si>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</si>
  <si>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</si>
  <si>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</si>
  <si>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</si>
  <si>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</si>
  <si>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</si>
  <si>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</si>
  <si>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</si>
  <si>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</si>
  <si>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</si>
  <si>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</si>
  <si>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</si>
  <si>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</si>
  <si>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</si>
  <si>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</si>
  <si>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</si>
  <si>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</si>
  <si>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</si>
  <si>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</si>
  <si>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</si>
  <si>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</si>
  <si>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</si>
  <si>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</si>
  <si>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</si>
  <si>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</si>
  <si>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</si>
  <si>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</si>
  <si>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</si>
  <si>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</si>
  <si>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</si>
  <si>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</si>
  <si>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</si>
  <si>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</si>
  <si>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</si>
  <si>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</si>
  <si>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</si>
  <si>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</si>
  <si>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</si>
  <si>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</si>
  <si>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</si>
  <si>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</si>
  <si>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</si>
  <si>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</si>
  <si>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</si>
  <si>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</si>
  <si>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</si>
  <si>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</si>
  <si>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</si>
  <si>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</si>
  <si>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</si>
  <si>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</si>
  <si>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</si>
  <si>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</si>
  <si>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</si>
  <si>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</si>
  <si>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</si>
  <si>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</si>
  <si>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</si>
  <si>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</si>
  <si>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</si>
  <si>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</si>
  <si>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</si>
  <si>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</si>
  <si>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</si>
  <si>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</si>
  <si>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</si>
  <si>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</si>
  <si>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</si>
  <si>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</si>
  <si>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</si>
  <si>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</si>
  <si>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</si>
  <si>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</si>
  <si>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</si>
  <si>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</si>
  <si>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</si>
  <si>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</si>
  <si>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</si>
  <si>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</si>
  <si>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</si>
  <si>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</si>
  <si>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</si>
  <si>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</si>
  <si>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</si>
  <si>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</si>
  <si>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</si>
  <si>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</si>
  <si>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</si>
  <si>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</si>
  <si>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</si>
  <si>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</si>
  <si>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</si>
  <si>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</si>
  <si>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</si>
  <si>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</si>
  <si>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</si>
  <si>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</si>
  <si>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</si>
  <si>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</si>
  <si>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</si>
  <si>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</si>
  <si>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</si>
  <si>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</si>
  <si>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</si>
  <si>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</si>
  <si>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</si>
  <si>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</si>
  <si>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</si>
  <si>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</si>
  <si>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</si>
  <si>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</si>
  <si>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</si>
  <si>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</si>
  <si>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</si>
  <si>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</si>
  <si>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</si>
  <si>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</si>
  <si>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</si>
  <si>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</si>
  <si>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</si>
  <si>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</si>
  <si>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</si>
  <si>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</si>
  <si>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</si>
  <si>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</si>
  <si>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</si>
  <si>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</si>
  <si>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</si>
  <si>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</si>
  <si>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</si>
  <si>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</si>
  <si>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</si>
  <si>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</si>
  <si>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</si>
  <si>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</si>
  <si>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</si>
  <si>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</si>
  <si>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</si>
  <si>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</si>
  <si>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</si>
  <si>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</si>
  <si>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</si>
  <si>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</si>
  <si>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</si>
  <si>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</si>
  <si>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</si>
  <si>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</si>
  <si>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</si>
  <si>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</si>
  <si>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</si>
  <si>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</si>
  <si>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</si>
  <si>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</si>
  <si>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</si>
  <si>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</si>
  <si>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</si>
  <si>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</si>
  <si>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</si>
  <si>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</si>
  <si>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</si>
  <si>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</si>
  <si>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</si>
  <si>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</si>
  <si>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</si>
  <si>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</si>
  <si>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</si>
  <si>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</si>
  <si>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</si>
  <si>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</si>
  <si>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</si>
  <si>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</si>
  <si>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</si>
  <si>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</si>
  <si>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</si>
  <si>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</si>
  <si>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</si>
  <si>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</si>
  <si>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</si>
  <si>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</si>
  <si>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</si>
  <si>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</si>
  <si>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</si>
  <si>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</si>
  <si>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</si>
  <si>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</si>
  <si>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</si>
  <si>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</si>
  <si>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</si>
  <si>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</si>
  <si>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</si>
  <si>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</si>
  <si>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</si>
  <si>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</si>
  <si>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</si>
  <si>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</si>
  <si>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</si>
  <si>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</si>
  <si>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</si>
  <si>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</si>
  <si>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</si>
  <si>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</si>
  <si>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</si>
  <si>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</si>
  <si>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</si>
  <si>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</si>
  <si>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</si>
  <si>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</si>
  <si>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</si>
  <si>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</si>
  <si>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</si>
  <si>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</si>
  <si>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</si>
  <si>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</si>
  <si>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</si>
  <si>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</si>
  <si>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</si>
  <si>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</si>
  <si>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</si>
  <si>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</si>
  <si>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</si>
  <si>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</si>
  <si>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</si>
  <si>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</si>
  <si>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</si>
  <si>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</si>
  <si>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</si>
  <si>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</si>
  <si>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</si>
  <si>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</si>
  <si>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</si>
  <si>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</si>
  <si>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</si>
  <si>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</si>
  <si>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</si>
  <si>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</si>
  <si>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</si>
  <si>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</si>
  <si>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</si>
  <si>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</si>
  <si>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</si>
  <si>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</si>
  <si>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</si>
  <si>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</si>
  <si>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</si>
  <si>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</si>
  <si>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</si>
  <si>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</si>
  <si>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</si>
  <si>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</si>
  <si>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</si>
  <si>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</si>
  <si>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</si>
  <si>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</si>
  <si>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</si>
  <si>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</si>
  <si>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</si>
  <si>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</si>
  <si>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</si>
  <si>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</si>
  <si>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</si>
  <si>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</si>
  <si>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</si>
  <si>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</si>
  <si>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</si>
  <si>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</si>
  <si>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</si>
  <si>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</si>
  <si>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</si>
  <si>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</si>
  <si>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</si>
  <si>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</si>
  <si>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</si>
  <si>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</si>
  <si>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</si>
  <si>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</si>
  <si>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</si>
  <si>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</si>
  <si>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</si>
  <si>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</si>
  <si>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</si>
  <si>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</si>
  <si>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</si>
  <si>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</si>
  <si>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</si>
  <si>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</si>
  <si>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</si>
  <si>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</si>
  <si>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</si>
  <si>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</si>
  <si>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</si>
  <si>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</si>
  <si>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</si>
  <si>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</si>
  <si>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</si>
  <si>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</si>
  <si>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</si>
  <si>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</si>
  <si>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</si>
  <si>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</si>
  <si>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</si>
  <si>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</si>
  <si>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</si>
  <si>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</si>
  <si>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</si>
  <si>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</si>
  <si>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</si>
  <si>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</si>
  <si>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</si>
  <si>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</si>
  <si>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</si>
  <si>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</si>
  <si>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</si>
  <si>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</si>
  <si>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</si>
  <si>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</si>
  <si>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</si>
  <si>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</si>
  <si>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</si>
  <si>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</si>
  <si>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</si>
  <si>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</si>
  <si>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</si>
  <si>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</si>
  <si>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</si>
  <si>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</si>
  <si>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</si>
  <si>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</si>
  <si>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</si>
  <si>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</si>
  <si>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</si>
  <si>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</si>
  <si>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</si>
  <si>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</si>
  <si>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</si>
  <si>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</si>
  <si>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</si>
  <si>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</si>
  <si>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</si>
  <si>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</si>
  <si>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</si>
  <si>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</si>
  <si>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</si>
  <si>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</si>
  <si>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</si>
  <si>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</si>
  <si>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</si>
  <si>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</si>
  <si>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</si>
  <si>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</si>
  <si>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</si>
  <si>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</si>
  <si>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</si>
  <si>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</si>
  <si>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</si>
  <si>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</si>
  <si>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</si>
  <si>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</si>
  <si>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</si>
  <si>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</si>
  <si>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</si>
  <si>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</si>
  <si>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</si>
  <si>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</si>
  <si>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</si>
  <si>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</si>
  <si>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</si>
  <si>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</si>
  <si>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</si>
  <si>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</si>
  <si>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</si>
  <si>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</si>
  <si>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</si>
  <si>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</si>
  <si>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</si>
  <si>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</si>
  <si>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</si>
  <si>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</si>
  <si>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</si>
  <si>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</si>
  <si>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</si>
  <si>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</si>
  <si>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</si>
  <si>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</si>
  <si>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</si>
  <si>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</si>
  <si>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</si>
  <si>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</si>
  <si>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</si>
  <si>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</si>
  <si>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</si>
  <si>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</si>
  <si>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</si>
  <si>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</si>
  <si>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</si>
  <si>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</si>
  <si>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</si>
  <si>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</si>
  <si>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</si>
  <si>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</si>
  <si>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</si>
  <si>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</si>
  <si>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</si>
  <si>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</si>
  <si>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</si>
  <si>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</si>
  <si>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</si>
  <si>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</si>
  <si>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</si>
  <si>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</si>
  <si>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</si>
  <si>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</si>
  <si>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</si>
  <si>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</si>
  <si>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</si>
  <si>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</si>
  <si>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</si>
  <si>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</si>
  <si>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</si>
  <si>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</si>
  <si>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</si>
  <si>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</si>
  <si>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</si>
  <si>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</si>
  <si>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</si>
  <si>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</si>
  <si>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</si>
  <si>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</si>
  <si>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</si>
  <si>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</si>
  <si>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</si>
  <si>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</si>
  <si>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</si>
  <si>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</si>
  <si>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</si>
  <si>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</si>
  <si>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</si>
  <si>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</si>
  <si>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</si>
  <si>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</si>
  <si>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</si>
  <si>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</si>
  <si>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</si>
  <si>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</si>
  <si>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</si>
  <si>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</si>
  <si>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</si>
  <si>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</si>
  <si>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</si>
  <si>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</si>
  <si>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</si>
  <si>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</si>
  <si>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</si>
  <si>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</si>
  <si>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</si>
  <si>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</si>
  <si>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</si>
  <si>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</si>
  <si>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</si>
  <si>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</si>
  <si>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</si>
  <si>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</si>
  <si>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</si>
  <si>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</si>
  <si>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</si>
  <si>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</si>
  <si>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</si>
  <si>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</si>
  <si>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</si>
  <si>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</si>
  <si>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</si>
  <si>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</si>
  <si>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</si>
  <si>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</si>
  <si>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</si>
  <si>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</si>
  <si>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</si>
  <si>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</si>
  <si>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</si>
  <si>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</si>
  <si>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</si>
  <si>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</si>
  <si>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</si>
  <si>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</si>
  <si>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</si>
  <si>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</si>
  <si>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</si>
  <si>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</si>
  <si>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</si>
  <si>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</si>
  <si>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</si>
  <si>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</si>
  <si>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</si>
  <si>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</si>
  <si>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</si>
  <si>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</si>
  <si>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</si>
  <si>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</si>
  <si>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</si>
  <si>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</si>
  <si>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</si>
  <si>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</si>
  <si>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</si>
  <si>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</si>
  <si>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</si>
  <si>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</si>
  <si>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</si>
  <si>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</si>
  <si>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</si>
  <si>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</si>
  <si>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</si>
  <si>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</si>
  <si>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</si>
  <si>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</si>
  <si>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</si>
  <si>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</si>
  <si>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</si>
  <si>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</si>
  <si>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</si>
  <si>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</si>
  <si>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</si>
  <si>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</si>
  <si>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</si>
  <si>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</si>
  <si>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</si>
  <si>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</si>
  <si>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</si>
  <si>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</si>
  <si>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</si>
  <si>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</si>
  <si>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</si>
  <si>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</si>
  <si>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</si>
  <si>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</si>
  <si>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</si>
  <si>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</si>
  <si>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</si>
  <si>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</si>
  <si>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</si>
  <si>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</si>
  <si>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</si>
  <si>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</si>
  <si>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</si>
  <si>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</si>
  <si>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</si>
  <si>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</si>
  <si>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</si>
  <si>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</si>
  <si>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</si>
  <si>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</si>
  <si>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</si>
  <si>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</si>
  <si>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</si>
  <si>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</si>
  <si>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</si>
  <si>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</si>
  <si>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</si>
  <si>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</si>
  <si>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</si>
  <si>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</si>
  <si>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</si>
  <si>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</si>
  <si>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</si>
  <si>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</si>
  <si>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</si>
  <si>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</si>
  <si>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</si>
  <si>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</si>
  <si>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</si>
  <si>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</si>
  <si>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</si>
  <si>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</si>
  <si>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</si>
  <si>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</si>
  <si>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</si>
  <si>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</si>
  <si>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</si>
  <si>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</si>
  <si>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</si>
  <si>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</si>
  <si>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</si>
  <si>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</si>
  <si>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</si>
  <si>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</si>
  <si>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</si>
  <si>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</si>
  <si>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</si>
  <si>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</si>
  <si>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</si>
  <si>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</si>
  <si>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</si>
  <si>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</si>
  <si>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</si>
  <si>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</si>
  <si>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</si>
  <si>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</si>
  <si>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</si>
  <si>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</si>
  <si>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</si>
  <si>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</si>
  <si>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</si>
  <si>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</si>
  <si>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</si>
  <si>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</si>
  <si>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</si>
  <si>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</si>
  <si>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</si>
  <si>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</si>
  <si>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</si>
  <si>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</si>
  <si>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</si>
  <si>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</si>
  <si>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</si>
  <si>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</si>
  <si>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</si>
  <si>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</si>
  <si>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</si>
  <si>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</si>
  <si>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</si>
  <si>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</si>
  <si>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</si>
  <si>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</si>
  <si>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</si>
  <si>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</si>
  <si>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</si>
  <si>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</si>
  <si>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</si>
  <si>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</si>
  <si>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</si>
  <si>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</si>
  <si>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</si>
  <si>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</si>
  <si>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</si>
  <si>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</si>
  <si>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</si>
  <si>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</si>
  <si>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</si>
  <si>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</si>
  <si>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</si>
  <si>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</si>
  <si>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</si>
  <si>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</si>
  <si>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</si>
  <si>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</si>
  <si>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</si>
  <si>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</si>
  <si>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</si>
  <si>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</si>
  <si>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</si>
  <si>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</si>
  <si>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</si>
  <si>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</si>
  <si>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</si>
  <si>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</si>
  <si>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</si>
  <si>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</si>
  <si>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</si>
  <si>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</si>
  <si>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</si>
  <si>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</si>
  <si>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</si>
  <si>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</si>
  <si>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</si>
  <si>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</si>
  <si>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</si>
  <si>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</si>
  <si>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</si>
  <si>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</si>
  <si>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</si>
  <si>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</si>
  <si>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</si>
  <si>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</si>
  <si>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</si>
  <si>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</si>
  <si>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</si>
  <si>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</si>
  <si>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</si>
  <si>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</si>
  <si>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</si>
  <si>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</si>
  <si>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</si>
  <si>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</si>
  <si>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</si>
  <si>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</si>
  <si>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</si>
  <si>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</si>
  <si>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</si>
  <si>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</si>
  <si>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</si>
  <si>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</si>
  <si>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</si>
  <si>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</si>
  <si>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</si>
  <si>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</si>
  <si>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</si>
  <si>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</si>
  <si>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</si>
  <si>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</si>
  <si>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</si>
  <si>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</si>
  <si>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</si>
  <si>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</si>
  <si>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</si>
  <si>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</si>
  <si>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</si>
  <si>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</si>
  <si>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</si>
  <si>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</si>
  <si>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</si>
  <si>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</si>
  <si>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</si>
  <si>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</si>
  <si>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</si>
  <si>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</si>
  <si>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</si>
  <si>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</si>
  <si>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</si>
  <si>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</si>
  <si>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</si>
  <si>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</si>
  <si>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</si>
  <si>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</si>
  <si>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</si>
  <si>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</si>
  <si>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</si>
  <si>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</si>
  <si>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</si>
  <si>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</si>
  <si>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</si>
  <si>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</si>
  <si>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</si>
  <si>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</si>
  <si>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</si>
  <si>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</si>
  <si>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</si>
  <si>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</si>
  <si>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</si>
  <si>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</si>
  <si>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</si>
  <si>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</si>
  <si>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</si>
  <si>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</si>
  <si>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</si>
  <si>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</si>
  <si>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</si>
  <si>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</si>
  <si>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</si>
  <si>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</si>
  <si>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</si>
  <si>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</si>
  <si>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</si>
  <si>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</si>
  <si>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</si>
  <si>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</si>
  <si>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</si>
  <si>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</si>
  <si>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</si>
  <si>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</si>
  <si>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</si>
  <si>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</si>
  <si>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</si>
  <si>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</si>
  <si>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</si>
  <si>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</si>
  <si>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</si>
  <si>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</si>
  <si>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</si>
  <si>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</si>
  <si>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</si>
  <si>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</si>
  <si>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</si>
  <si>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</si>
  <si>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</si>
  <si>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</si>
  <si>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</si>
  <si>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</si>
  <si>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</si>
  <si>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</si>
  <si>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</si>
  <si>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</si>
  <si>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</si>
  <si>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</si>
  <si>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</si>
  <si>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</si>
  <si>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</si>
  <si>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</si>
  <si>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</si>
  <si>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</si>
  <si>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</si>
  <si>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</si>
  <si>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</si>
  <si>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</si>
  <si>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</si>
  <si>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</si>
  <si>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</si>
  <si>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</si>
  <si>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</si>
  <si>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</si>
  <si>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</si>
  <si>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</si>
  <si>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</si>
  <si>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</si>
  <si>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</si>
  <si>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</si>
  <si>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</si>
  <si>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</si>
  <si>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</si>
  <si>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</si>
  <si>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</si>
  <si>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</si>
  <si>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</si>
  <si>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</si>
  <si>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</si>
  <si>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</si>
  <si>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</si>
  <si>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</si>
  <si>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</si>
  <si>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</si>
  <si>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</si>
  <si>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</si>
  <si>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</si>
  <si>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</si>
  <si>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</si>
  <si>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</si>
  <si>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</si>
  <si>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</si>
  <si>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</si>
  <si>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</si>
  <si>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</si>
  <si>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</si>
  <si>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</si>
  <si>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</si>
  <si>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</si>
  <si>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</si>
  <si>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</si>
  <si>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</si>
  <si>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</si>
  <si>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</si>
  <si>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</si>
  <si>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</si>
  <si>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</si>
  <si>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</si>
  <si>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</si>
  <si>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</si>
  <si>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</si>
  <si>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</si>
  <si>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</si>
  <si>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</si>
  <si>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</si>
  <si>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</si>
  <si>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</si>
  <si>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</si>
  <si>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</si>
  <si>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</si>
  <si>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</si>
  <si>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</si>
  <si>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</si>
  <si>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</si>
  <si>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</si>
  <si>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</si>
  <si>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</si>
  <si>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</si>
  <si>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</si>
  <si>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</si>
  <si>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</si>
  <si>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</si>
  <si>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</si>
  <si>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</si>
  <si>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</si>
  <si>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</si>
  <si>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</si>
  <si>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</si>
  <si>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</si>
  <si>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</si>
  <si>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</si>
  <si>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</si>
  <si>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</si>
  <si>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</si>
  <si>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</si>
  <si>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</si>
  <si>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</si>
  <si>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</si>
  <si>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</si>
  <si>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</si>
  <si>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</si>
  <si>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</si>
  <si>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</si>
  <si>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</si>
  <si>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</si>
  <si>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</si>
  <si>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</si>
  <si>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</si>
  <si>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</si>
  <si>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</si>
  <si>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</si>
  <si>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</si>
  <si>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</si>
  <si>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</si>
  <si>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</si>
  <si>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</si>
  <si>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</si>
  <si>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</si>
  <si>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</si>
  <si>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</si>
  <si>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</si>
  <si>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</si>
  <si>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</si>
  <si>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</si>
  <si>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</si>
  <si>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</si>
  <si>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</si>
  <si>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</si>
  <si>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</si>
  <si>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</si>
  <si>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</si>
  <si>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</si>
  <si>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</si>
  <si>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</si>
  <si>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</si>
  <si>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</si>
  <si>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</si>
  <si>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</si>
  <si>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</si>
  <si>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</si>
  <si>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</si>
  <si>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</si>
  <si>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</si>
  <si>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</si>
  <si>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</si>
  <si>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</si>
  <si>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</si>
  <si>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</si>
  <si>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</si>
  <si>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</si>
  <si>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</si>
  <si>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</si>
  <si>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</si>
  <si>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</si>
  <si>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</si>
  <si>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</si>
  <si>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</si>
  <si>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</si>
  <si>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</si>
  <si>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</si>
  <si>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</si>
  <si>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</si>
  <si>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</si>
  <si>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</si>
  <si>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</si>
  <si>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</si>
  <si>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</si>
  <si>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</si>
  <si>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</si>
  <si>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</si>
  <si>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</si>
  <si>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</si>
  <si>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</si>
  <si>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</si>
  <si>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</si>
  <si>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</si>
  <si>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</si>
  <si>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</si>
  <si>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</si>
  <si>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</si>
  <si>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</si>
  <si>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</si>
  <si>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</si>
  <si>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</si>
  <si>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</si>
  <si>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</si>
  <si>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</si>
  <si>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</si>
  <si>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</si>
  <si>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</si>
  <si>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</si>
  <si>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</si>
  <si>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</si>
  <si>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</si>
  <si>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</si>
  <si>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</si>
  <si>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</si>
  <si>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</si>
  <si>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</si>
  <si>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</si>
  <si>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</si>
  <si>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</si>
  <si>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</si>
  <si>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</si>
  <si>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</si>
  <si>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</si>
  <si>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</si>
  <si>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</si>
  <si>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</si>
  <si>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</si>
  <si>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</si>
  <si>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</si>
  <si>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</si>
  <si>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</si>
  <si>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</si>
  <si>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</si>
  <si>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</si>
  <si>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</si>
  <si>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</si>
  <si>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</si>
  <si>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</si>
  <si>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</si>
  <si>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</si>
  <si>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</si>
  <si>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</si>
  <si>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</si>
  <si>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</si>
  <si>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</si>
  <si>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</si>
  <si>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</si>
  <si>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</si>
  <si>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</si>
  <si>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</si>
  <si>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</si>
  <si>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</si>
  <si>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</si>
  <si>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</si>
  <si>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</si>
  <si>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</si>
  <si>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</si>
  <si>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</si>
  <si>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</si>
  <si>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</si>
  <si>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</si>
  <si>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</si>
  <si>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</si>
  <si>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</si>
  <si>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</si>
  <si>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</si>
  <si>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</si>
  <si>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</si>
  <si>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</si>
  <si>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</si>
  <si>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</si>
  <si>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</si>
  <si>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</si>
  <si>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</si>
  <si>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</si>
  <si>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</si>
  <si>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</si>
  <si>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</si>
  <si>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</si>
  <si>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</si>
  <si>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</si>
  <si>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</si>
  <si>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</si>
  <si>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</si>
  <si>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</si>
  <si>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</si>
  <si>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</si>
  <si>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</si>
  <si>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</si>
  <si>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</si>
  <si>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</si>
  <si>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</si>
  <si>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</si>
  <si>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</si>
  <si>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</si>
  <si>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</si>
  <si>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</si>
  <si>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</si>
  <si>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</si>
  <si>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</si>
  <si>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</si>
  <si>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</si>
  <si>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</si>
  <si>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</si>
  <si>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</si>
  <si>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</si>
  <si>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</si>
  <si>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</si>
  <si>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</si>
  <si>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</si>
  <si>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</si>
  <si>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</si>
  <si>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</si>
  <si>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</si>
  <si>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</si>
  <si>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</si>
  <si>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</si>
  <si>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</si>
  <si>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</si>
  <si>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</si>
  <si>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</si>
  <si>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</si>
  <si>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</si>
  <si>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</si>
  <si>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</si>
  <si>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</si>
  <si>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</si>
  <si>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</si>
  <si>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</si>
  <si>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</si>
  <si>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</si>
  <si>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</si>
  <si>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</si>
  <si>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</si>
  <si>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</si>
  <si>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</si>
  <si>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</si>
  <si>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</si>
  <si>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</si>
  <si>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</si>
  <si>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</si>
  <si>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</si>
  <si>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</si>
  <si>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</si>
  <si>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</si>
  <si>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</si>
  <si>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</si>
  <si>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</si>
  <si>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</si>
  <si>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</si>
  <si>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</si>
  <si>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</si>
  <si>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</si>
  <si>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</si>
  <si>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</si>
  <si>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</si>
  <si>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</si>
  <si>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</si>
  <si>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</si>
  <si>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</si>
  <si>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</si>
  <si>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</si>
  <si>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</si>
  <si>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</si>
  <si>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</si>
  <si>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</si>
  <si>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</si>
  <si>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</si>
  <si>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</si>
  <si>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</si>
  <si>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</si>
  <si>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</si>
  <si>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</si>
  <si>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</si>
  <si>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</si>
  <si>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</si>
  <si>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</si>
  <si>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</si>
  <si>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</si>
  <si>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</si>
  <si>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</si>
  <si>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</si>
  <si>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</si>
  <si>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</si>
  <si>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</si>
  <si>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</si>
  <si>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</si>
  <si>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</si>
  <si>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</si>
  <si>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</si>
  <si>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</si>
  <si>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</si>
  <si>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</si>
  <si>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</si>
  <si>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</si>
  <si>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</si>
  <si>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</si>
  <si>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</si>
  <si>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</si>
  <si>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</si>
  <si>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</si>
  <si>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</si>
  <si>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</si>
  <si>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</si>
  <si>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</si>
  <si>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</si>
  <si>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</si>
  <si>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</si>
  <si>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</si>
  <si>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</si>
  <si>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</si>
  <si>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</si>
  <si>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</si>
  <si>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</si>
  <si>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</si>
  <si>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</si>
  <si>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</si>
  <si>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</si>
  <si>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</si>
  <si>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</si>
  <si>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</si>
  <si>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</si>
  <si>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</si>
  <si>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</si>
  <si>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</si>
  <si>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</si>
  <si>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</si>
  <si>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</si>
  <si>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</si>
  <si>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</si>
  <si>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</si>
  <si>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</si>
  <si>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</si>
  <si>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</si>
  <si>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</si>
  <si>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</si>
  <si>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</si>
  <si>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</si>
  <si>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</si>
  <si>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</si>
  <si>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</si>
  <si>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</si>
  <si>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</si>
  <si>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</si>
  <si>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</si>
  <si>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</si>
  <si>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</si>
  <si>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</si>
  <si>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</si>
  <si>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</si>
  <si>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</si>
  <si>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</si>
  <si>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</si>
  <si>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</si>
  <si>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</si>
  <si>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</si>
  <si>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</si>
  <si>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</si>
  <si>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</si>
  <si>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</si>
  <si>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</si>
  <si>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</si>
  <si>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</si>
  <si>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</si>
  <si>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</si>
  <si>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</si>
  <si>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</si>
  <si>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</si>
  <si>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</si>
  <si>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</si>
  <si>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</si>
  <si>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</si>
  <si>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</si>
  <si>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</si>
  <si>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</si>
  <si>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</si>
  <si>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</si>
  <si>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</si>
  <si>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</si>
  <si>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</si>
  <si>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</si>
  <si>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</si>
  <si>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</si>
  <si>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</si>
  <si>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</si>
  <si>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</si>
  <si>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</si>
  <si>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</si>
  <si>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</si>
  <si>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</si>
  <si>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</si>
  <si>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</si>
  <si>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</si>
  <si>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</si>
  <si>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</si>
  <si>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</si>
  <si>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</si>
  <si>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</si>
  <si>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</si>
  <si>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</si>
  <si>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</si>
  <si>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</si>
  <si>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</si>
  <si>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</si>
  <si>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</si>
  <si>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</si>
  <si>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</si>
  <si>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</si>
  <si>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</si>
  <si>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</si>
  <si>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</si>
  <si>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</si>
  <si>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</si>
  <si>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</si>
  <si>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</si>
  <si>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</si>
  <si>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</si>
  <si>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</si>
  <si>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</si>
  <si>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</si>
  <si>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</si>
  <si>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</si>
  <si>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</si>
  <si>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</si>
  <si>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</si>
  <si>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</si>
  <si>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</si>
  <si>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</si>
  <si>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</si>
  <si>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</si>
  <si>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</si>
  <si>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</si>
  <si>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</si>
  <si>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</si>
  <si>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</si>
  <si>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</si>
  <si>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</si>
  <si>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</si>
  <si>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</si>
  <si>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</si>
  <si>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</si>
  <si>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</si>
  <si>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</si>
  <si>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</si>
  <si>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</si>
  <si>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</si>
  <si>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</si>
  <si>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</si>
  <si>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</si>
  <si>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</si>
  <si>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</si>
  <si>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</si>
  <si>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</si>
  <si>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</si>
  <si>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</si>
  <si>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</si>
  <si>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</si>
  <si>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</si>
  <si>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</si>
  <si>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</si>
  <si>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</si>
  <si>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</si>
  <si>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</si>
  <si>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</si>
  <si>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</si>
  <si>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</si>
  <si>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</si>
  <si>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</si>
  <si>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</si>
  <si>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</si>
  <si>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</si>
  <si>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</si>
  <si>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</si>
  <si>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</si>
  <si>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</si>
  <si>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</si>
  <si>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</si>
  <si>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</si>
  <si>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</si>
  <si>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</si>
  <si>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</si>
  <si>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</si>
  <si>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</si>
  <si>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</si>
  <si>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</si>
  <si>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</si>
  <si>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</si>
  <si>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</si>
  <si>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</si>
  <si>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</si>
  <si>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</si>
  <si>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</si>
  <si>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</si>
  <si>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</si>
  <si>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</si>
  <si>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</si>
  <si>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</si>
  <si>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</si>
  <si>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</si>
  <si>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</si>
  <si>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</si>
  <si>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</si>
  <si>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</si>
  <si>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</si>
  <si>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</si>
  <si>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</si>
  <si>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</si>
  <si>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</si>
  <si>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</si>
  <si>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</si>
  <si>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</si>
  <si>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</si>
  <si>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</si>
  <si>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</si>
  <si>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</si>
  <si>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</si>
  <si>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</si>
  <si>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</si>
  <si>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</si>
  <si>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</si>
  <si>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</si>
  <si>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</si>
  <si>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</si>
  <si>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</si>
  <si>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</si>
  <si>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</si>
  <si>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</si>
  <si>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</si>
  <si>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</si>
  <si>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</si>
  <si>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</si>
  <si>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</si>
  <si>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</si>
  <si>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</si>
  <si>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</si>
  <si>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</si>
  <si>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</si>
  <si>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</si>
  <si>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</si>
  <si>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</si>
  <si>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</si>
  <si>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</si>
  <si>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</si>
  <si>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</si>
  <si>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</si>
  <si>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</si>
  <si>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</si>
  <si>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</si>
  <si>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</si>
  <si>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</si>
  <si>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</si>
  <si>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</si>
  <si>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</si>
  <si>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</si>
  <si>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</si>
  <si>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</si>
  <si>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</si>
  <si>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</si>
  <si>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</si>
  <si>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</si>
  <si>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</si>
  <si>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</si>
  <si>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</si>
  <si>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</si>
  <si>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</si>
  <si>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</si>
  <si>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</si>
  <si>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</si>
  <si>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</si>
  <si>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</si>
  <si>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</si>
  <si>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</si>
  <si>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</si>
  <si>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</si>
  <si>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</si>
  <si>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</si>
  <si>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</si>
  <si>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</si>
  <si>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</si>
  <si>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</si>
  <si>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</si>
  <si>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</si>
  <si>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</si>
  <si>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</si>
  <si>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</si>
  <si>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</si>
  <si>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</si>
  <si>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</si>
  <si>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</si>
  <si>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</si>
  <si>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</si>
  <si>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</si>
  <si>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</si>
  <si>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</si>
  <si>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</si>
  <si>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</si>
  <si>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</si>
  <si>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</si>
  <si>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</si>
  <si>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</si>
  <si>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</si>
  <si>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</si>
  <si>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</si>
  <si>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</si>
  <si>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</si>
  <si>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</si>
  <si>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</si>
  <si>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</si>
  <si>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</si>
  <si>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</si>
  <si>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</si>
  <si>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</si>
  <si>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</si>
  <si>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</si>
  <si>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</si>
  <si>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</si>
  <si>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</si>
  <si>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</si>
  <si>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</si>
  <si>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</si>
  <si>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</si>
  <si>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</si>
  <si>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</si>
  <si>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</si>
  <si>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</si>
  <si>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</si>
  <si>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</si>
  <si>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</si>
  <si>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</si>
  <si>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</si>
  <si>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</si>
  <si>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</si>
  <si>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</si>
  <si>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</si>
  <si>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</si>
  <si>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</si>
  <si>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</si>
  <si>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</si>
  <si>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</si>
  <si>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</si>
  <si>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</si>
  <si>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</si>
  <si>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</si>
  <si>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</si>
  <si>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</si>
  <si>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</si>
  <si>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</si>
  <si>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</si>
  <si>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</si>
  <si>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</si>
  <si>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</si>
  <si>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</si>
  <si>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</si>
  <si>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</si>
  <si>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</si>
  <si>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</si>
  <si>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</si>
  <si>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</si>
  <si>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</si>
  <si>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</si>
  <si>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</si>
  <si>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</si>
  <si>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</si>
  <si>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</si>
  <si>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</si>
  <si>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</si>
  <si>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</si>
  <si>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</si>
  <si>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</si>
  <si>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</si>
  <si>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</si>
  <si>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</si>
  <si>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</si>
  <si>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</si>
  <si>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</si>
  <si>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</si>
  <si>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</si>
  <si>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</si>
  <si>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</si>
  <si>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</si>
  <si>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</si>
  <si>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</si>
  <si>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</si>
  <si>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</si>
  <si>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</si>
  <si>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</si>
  <si>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</si>
  <si>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</si>
  <si>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</si>
  <si>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</si>
  <si>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</si>
  <si>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</si>
  <si>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</si>
  <si>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</si>
  <si>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</si>
  <si>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</si>
  <si>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</si>
  <si>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</si>
  <si>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</si>
  <si>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</si>
  <si>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</si>
  <si>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</si>
  <si>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</si>
  <si>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</si>
  <si>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</si>
  <si>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</si>
  <si>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</si>
  <si>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</si>
  <si>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</si>
  <si>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</si>
  <si>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</si>
  <si>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</si>
  <si>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</si>
  <si>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</si>
  <si>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</si>
  <si>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</si>
  <si>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</si>
  <si>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</si>
  <si>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</si>
  <si>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</si>
  <si>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</si>
  <si>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</si>
  <si>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</si>
  <si>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</si>
  <si>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</si>
  <si>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</si>
  <si>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</si>
  <si>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</si>
  <si>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</si>
  <si>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</si>
  <si>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</si>
  <si>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</si>
  <si>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</si>
  <si>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</si>
  <si>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</si>
  <si>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</si>
  <si>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</si>
  <si>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</si>
  <si>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</si>
  <si>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</si>
  <si>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</si>
  <si>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</si>
  <si>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</si>
  <si>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</si>
  <si>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</si>
  <si>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</si>
  <si>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</si>
  <si>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</si>
  <si>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</si>
  <si>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</si>
  <si>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</si>
  <si>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</si>
  <si>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</si>
  <si>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</si>
  <si>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</si>
  <si>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</si>
  <si>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</si>
  <si>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</si>
  <si>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</si>
  <si>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</si>
  <si>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</si>
  <si>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</si>
  <si>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</si>
  <si>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</si>
  <si>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</si>
  <si>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</si>
  <si>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</si>
  <si>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</si>
  <si>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</si>
  <si>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</si>
  <si>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</si>
  <si>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</si>
  <si>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</si>
  <si>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</si>
  <si>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</si>
  <si>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</si>
  <si>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</si>
  <si>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</si>
  <si>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</si>
  <si>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</si>
  <si>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</si>
  <si>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</si>
  <si>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</si>
  <si>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</si>
  <si>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</si>
  <si>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</si>
  <si>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</si>
  <si>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</si>
  <si>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</si>
  <si>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</si>
  <si>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</si>
  <si>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</si>
  <si>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</si>
  <si>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</si>
  <si>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</si>
  <si>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</si>
  <si>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</si>
  <si>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</si>
  <si>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</si>
  <si>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</si>
  <si>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</si>
  <si>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</si>
  <si>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</si>
  <si>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</si>
  <si>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</si>
  <si>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</si>
  <si>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</si>
  <si>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</si>
  <si>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</si>
  <si>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</si>
  <si>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</si>
  <si>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</si>
  <si>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</si>
  <si>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</si>
  <si>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</si>
  <si>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</si>
  <si>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</si>
  <si>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</si>
  <si>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</si>
  <si>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</si>
  <si>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</si>
  <si>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</si>
  <si>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</si>
  <si>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</si>
  <si>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</si>
  <si>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</si>
  <si>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</si>
  <si>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</si>
  <si>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</si>
  <si>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</si>
  <si>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</si>
  <si>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</si>
  <si>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</si>
  <si>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</si>
  <si>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</si>
  <si>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</si>
  <si>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</si>
  <si>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</si>
  <si>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</si>
  <si>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</si>
  <si>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</si>
  <si>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</si>
  <si>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</si>
  <si>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</si>
  <si>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</si>
  <si>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</si>
  <si>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</si>
  <si>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</si>
  <si>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</si>
  <si>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</si>
  <si>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</si>
  <si>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</si>
  <si>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</si>
  <si>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</si>
  <si>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</si>
  <si>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</si>
  <si>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</si>
  <si>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</si>
  <si>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</si>
  <si>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</si>
  <si>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</si>
  <si>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</si>
  <si>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</si>
  <si>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</si>
  <si>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</si>
  <si>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</si>
  <si>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</si>
  <si>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</si>
  <si>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</si>
  <si>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</si>
  <si>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</si>
  <si>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</si>
  <si>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</si>
  <si>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</si>
  <si>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</si>
  <si>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</si>
  <si>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</si>
  <si>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</si>
  <si>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</si>
  <si>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</si>
  <si>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</si>
  <si>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</si>
  <si>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</si>
  <si>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</si>
  <si>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</si>
  <si>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</si>
  <si>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</si>
  <si>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</si>
  <si>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</si>
  <si>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</si>
  <si>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</si>
  <si>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</si>
  <si>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</si>
  <si>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</si>
  <si>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</si>
  <si>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</si>
  <si>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</si>
  <si>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</si>
  <si>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</si>
  <si>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</si>
  <si>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</si>
  <si>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</si>
  <si>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</si>
  <si>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</si>
  <si>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</si>
  <si>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</si>
  <si>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</si>
  <si>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</si>
  <si>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</si>
  <si>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</si>
  <si>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</si>
  <si>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</si>
  <si>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</si>
  <si>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</si>
  <si>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</si>
  <si>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</si>
  <si>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</si>
  <si>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</si>
  <si>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</si>
  <si>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</si>
  <si>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</si>
  <si>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</si>
  <si>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</si>
  <si>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</si>
  <si>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</si>
  <si>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</si>
  <si>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</si>
  <si>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</si>
  <si>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</si>
  <si>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</si>
  <si>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</si>
  <si>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</si>
  <si>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</si>
  <si>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</si>
  <si>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</si>
  <si>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</si>
  <si>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</si>
  <si>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</si>
  <si>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</si>
  <si>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</si>
  <si>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</si>
  <si>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</si>
  <si>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</si>
  <si>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</si>
  <si>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</si>
  <si>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</si>
  <si>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</si>
  <si>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</si>
  <si>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</si>
  <si>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</si>
  <si>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</si>
  <si>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</si>
  <si>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</si>
  <si>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</si>
  <si>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</si>
  <si>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</si>
  <si>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</si>
  <si>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</si>
  <si>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</si>
  <si>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</si>
  <si>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</si>
  <si>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</si>
  <si>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</si>
  <si>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</si>
  <si>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</si>
  <si>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</si>
  <si>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</si>
  <si>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</si>
  <si>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</si>
  <si>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</si>
  <si>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</si>
  <si>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</si>
  <si>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</si>
  <si>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</si>
  <si>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</si>
  <si>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</si>
  <si>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</si>
  <si>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</si>
  <si>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</si>
  <si>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</si>
  <si>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</si>
  <si>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</si>
  <si>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</si>
  <si>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</si>
  <si>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</si>
  <si>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</si>
  <si>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</si>
  <si>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</si>
  <si>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</si>
  <si>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</si>
  <si>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</si>
  <si>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</si>
  <si>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</si>
  <si>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</si>
  <si>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</si>
  <si>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</si>
  <si>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</si>
  <si>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</si>
  <si>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</si>
  <si>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</si>
  <si>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</si>
  <si>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</si>
  <si>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</si>
  <si>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</si>
  <si>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</si>
  <si>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</si>
  <si>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</si>
  <si>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</si>
  <si>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</si>
  <si>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</si>
  <si>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</si>
  <si>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</si>
  <si>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</si>
  <si>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</si>
  <si>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</si>
  <si>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</si>
  <si>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</si>
  <si>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</si>
  <si>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</si>
  <si>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</si>
  <si>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</si>
  <si>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</si>
  <si>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</si>
  <si>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</si>
  <si>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</si>
  <si>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</si>
  <si>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</si>
  <si>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</si>
  <si>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</si>
  <si>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</si>
  <si>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</si>
  <si>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</si>
  <si>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</si>
  <si>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</si>
  <si>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</si>
  <si>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</si>
  <si>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</si>
  <si>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</si>
  <si>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</si>
  <si>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</si>
  <si>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</si>
  <si>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</si>
  <si>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</si>
  <si>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</si>
  <si>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</si>
  <si>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</si>
  <si>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</si>
  <si>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</si>
  <si>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</si>
  <si>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</si>
  <si>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</si>
  <si>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</si>
  <si>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</si>
  <si>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</si>
  <si>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</si>
  <si>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</si>
  <si>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</si>
  <si>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</si>
  <si>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</si>
  <si>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</si>
  <si>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</si>
  <si>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</si>
  <si>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</si>
  <si>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</si>
  <si>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</si>
  <si>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</si>
  <si>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</si>
  <si>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</si>
  <si>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</si>
  <si>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</si>
  <si>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</si>
  <si>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</si>
  <si>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</si>
  <si>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</si>
  <si>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</si>
  <si>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</si>
  <si>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</si>
  <si>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</si>
  <si>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</si>
  <si>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</si>
  <si>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</si>
  <si>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</si>
  <si>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</si>
  <si>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</si>
  <si>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</si>
  <si>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</si>
  <si>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</si>
  <si>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</si>
  <si>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</si>
  <si>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</si>
  <si>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</si>
  <si>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</si>
  <si>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</si>
  <si>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</si>
  <si>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</si>
  <si>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</si>
  <si>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</si>
  <si>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</si>
  <si>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</si>
  <si>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</si>
  <si>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</si>
  <si>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</si>
  <si>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</si>
  <si>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</si>
  <si>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</si>
  <si>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</si>
  <si>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</si>
  <si>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</si>
  <si>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</si>
  <si>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</si>
  <si>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</si>
  <si>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</si>
  <si>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</si>
  <si>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</si>
  <si>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</si>
  <si>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</si>
  <si>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</si>
  <si>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</si>
  <si>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</si>
  <si>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</si>
  <si>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</si>
  <si>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</si>
  <si>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</si>
  <si>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</si>
  <si>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</si>
  <si>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</si>
  <si>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</si>
  <si>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</si>
  <si>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</si>
  <si>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</si>
  <si>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</si>
  <si>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</si>
  <si>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</si>
  <si>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</si>
  <si>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</si>
  <si>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</si>
  <si>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</si>
  <si>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</si>
  <si>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</si>
  <si>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</si>
  <si>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</si>
  <si>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</si>
  <si>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</si>
  <si>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</si>
  <si>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</si>
  <si>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</si>
  <si>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</si>
  <si>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</si>
  <si>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</si>
  <si>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</si>
  <si>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</si>
  <si>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</si>
  <si>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</si>
  <si>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</si>
  <si>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</si>
  <si>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</si>
  <si>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</si>
  <si>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</si>
  <si>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</si>
  <si>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</si>
  <si>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</si>
  <si>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</si>
  <si>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</si>
  <si>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</si>
  <si>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</si>
  <si>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</si>
  <si>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</si>
  <si>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</si>
  <si>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</si>
  <si>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</si>
  <si>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</si>
  <si>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</si>
  <si>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</si>
  <si>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</si>
  <si>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</si>
  <si>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</si>
  <si>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</si>
  <si>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</si>
  <si>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</si>
  <si>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</si>
  <si>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</si>
  <si>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</si>
  <si>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</si>
  <si>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</si>
  <si>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</si>
  <si>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</si>
  <si>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</si>
  <si>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</si>
  <si>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</si>
  <si>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</si>
  <si>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</si>
  <si>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</si>
  <si>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</si>
  <si>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</si>
  <si>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</si>
  <si>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</si>
  <si>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</si>
  <si>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</si>
  <si>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</si>
  <si>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</si>
  <si>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</si>
  <si>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</si>
  <si>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</si>
  <si>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</si>
  <si>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</si>
  <si>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</si>
  <si>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</si>
  <si>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</si>
  <si>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</si>
  <si>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</si>
  <si>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</si>
  <si>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</si>
  <si>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</si>
  <si>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</si>
  <si>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</si>
  <si>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</si>
  <si>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</si>
  <si>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</si>
  <si>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</si>
  <si>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</si>
  <si>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</si>
  <si>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</si>
  <si>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</si>
  <si>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</si>
  <si>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</si>
  <si>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</si>
  <si>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</si>
  <si>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</si>
  <si>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</si>
  <si>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</si>
  <si>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</si>
  <si>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</si>
  <si>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</si>
  <si>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</si>
  <si>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</si>
  <si>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</si>
  <si>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</si>
  <si>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</si>
  <si>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</si>
  <si>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</si>
  <si>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</si>
  <si>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</si>
  <si>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</si>
  <si>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</si>
  <si>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</si>
  <si>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</si>
  <si>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</si>
  <si>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</si>
  <si>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</si>
  <si>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</si>
  <si>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</si>
  <si>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</si>
  <si>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</si>
  <si>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</si>
  <si>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</si>
  <si>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</si>
  <si>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</si>
  <si>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</si>
  <si>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</si>
  <si>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</si>
  <si>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</si>
  <si>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</si>
  <si>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</si>
  <si>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</si>
  <si>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</si>
  <si>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</si>
  <si>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</si>
  <si>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</si>
  <si>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</si>
  <si>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</si>
  <si>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</si>
  <si>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</si>
  <si>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</si>
  <si>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</si>
  <si>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</si>
  <si>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</si>
  <si>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</si>
  <si>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</si>
  <si>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</si>
  <si>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</si>
  <si>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</si>
  <si>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</si>
  <si>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</si>
  <si>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</si>
  <si>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</si>
  <si>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</si>
  <si>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</si>
  <si>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</si>
  <si>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</si>
  <si>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</si>
  <si>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</si>
  <si>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</si>
  <si>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</si>
  <si>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</si>
  <si>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</si>
  <si>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</si>
  <si>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</si>
  <si>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</si>
  <si>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</si>
  <si>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</si>
  <si>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</si>
  <si>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</si>
  <si>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</si>
  <si>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</si>
  <si>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</si>
  <si>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</si>
  <si>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</si>
  <si>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</si>
  <si>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</si>
  <si>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</si>
  <si>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</si>
  <si>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</si>
  <si>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</si>
  <si>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</si>
  <si>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</si>
  <si>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</si>
  <si>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</si>
  <si>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</si>
  <si>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</si>
  <si>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</si>
  <si>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</si>
  <si>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</si>
  <si>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</si>
  <si>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</si>
  <si>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</si>
  <si>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</si>
  <si>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</si>
  <si>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</si>
  <si>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</si>
  <si>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</si>
  <si>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</si>
  <si>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</si>
  <si>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</si>
  <si>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</si>
  <si>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</si>
  <si>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</si>
  <si>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</si>
  <si>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</si>
  <si>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</si>
  <si>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</si>
  <si>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</si>
  <si>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</si>
  <si>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</si>
  <si>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</si>
  <si>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</si>
  <si>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</si>
  <si>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</si>
  <si>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</si>
  <si>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</si>
  <si>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</si>
  <si>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</si>
  <si>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</si>
  <si>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</si>
  <si>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</si>
  <si>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</si>
  <si>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</si>
  <si>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</si>
  <si>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</si>
  <si>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</si>
  <si>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</si>
  <si>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</si>
  <si>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</si>
  <si>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</si>
  <si>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</si>
  <si>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</si>
  <si>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</si>
  <si>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</si>
  <si>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</si>
  <si>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</si>
  <si>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</si>
  <si>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</si>
  <si>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</si>
  <si>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</si>
  <si>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</si>
  <si>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</si>
  <si>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</si>
  <si>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</si>
  <si>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</si>
  <si>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</si>
  <si>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</si>
  <si>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</si>
  <si>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</si>
  <si>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</si>
  <si>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</si>
  <si>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</si>
  <si>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</si>
  <si>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</si>
  <si>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</si>
  <si>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</si>
  <si>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</si>
  <si>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</si>
  <si>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</si>
  <si>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</si>
  <si>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</si>
  <si>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</si>
  <si>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</si>
  <si>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</si>
  <si>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</si>
  <si>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</si>
  <si>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</si>
  <si>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</si>
  <si>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</si>
  <si>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</si>
  <si>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</si>
  <si>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</si>
  <si>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</si>
  <si>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</si>
  <si>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</si>
  <si>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</si>
  <si>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</si>
  <si>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</si>
  <si>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</si>
  <si>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</si>
  <si>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</si>
  <si>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</si>
  <si>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</si>
  <si>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</si>
  <si>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</si>
  <si>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</si>
  <si>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</si>
  <si>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</si>
  <si>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</si>
  <si>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</si>
  <si>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</si>
  <si>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</si>
  <si>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</si>
  <si>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</si>
  <si>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</si>
  <si>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</si>
  <si>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</si>
  <si>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</si>
  <si>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</si>
  <si>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</si>
  <si>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</si>
  <si>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</si>
  <si>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</si>
  <si>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</si>
  <si>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</si>
  <si>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</si>
  <si>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</si>
  <si>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</si>
  <si>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</si>
  <si>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</si>
  <si>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</si>
  <si>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</si>
  <si>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</si>
  <si>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</si>
  <si>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</si>
  <si>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</si>
  <si>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</si>
  <si>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</si>
  <si>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</si>
  <si>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</si>
  <si>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</si>
  <si>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</si>
  <si>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</si>
  <si>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</si>
  <si>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</si>
  <si>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</si>
  <si>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</si>
  <si>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</si>
  <si>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</si>
  <si>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</si>
  <si>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</si>
  <si>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</si>
  <si>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</si>
  <si>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</si>
  <si>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</si>
  <si>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</si>
  <si>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</si>
  <si>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</si>
  <si>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</si>
  <si>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</si>
  <si>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</si>
  <si>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</si>
  <si>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</si>
  <si>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</si>
  <si>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</si>
  <si>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</si>
  <si>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</si>
  <si>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</si>
  <si>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</si>
  <si>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</si>
  <si>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</si>
  <si>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</si>
  <si>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</si>
  <si>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</si>
  <si>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</si>
  <si>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</si>
  <si>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</si>
  <si>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</si>
  <si>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</si>
  <si>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</si>
  <si>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</si>
  <si>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</si>
  <si>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</si>
  <si>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</si>
  <si>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</si>
  <si>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</si>
  <si>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</si>
  <si>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</si>
  <si>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</si>
  <si>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</si>
  <si>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</si>
  <si>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</si>
  <si>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</si>
  <si>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</si>
  <si>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</si>
  <si>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</si>
  <si>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</si>
  <si>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</si>
  <si>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</si>
  <si>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</si>
  <si>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</si>
  <si>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</si>
  <si>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</si>
  <si>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</si>
  <si>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</si>
  <si>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</si>
  <si>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</si>
  <si>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</si>
  <si>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</si>
  <si>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</si>
  <si>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</si>
  <si>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</si>
  <si>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</si>
  <si>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</si>
  <si>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</si>
  <si>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</si>
  <si>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</si>
  <si>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</si>
  <si>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</si>
  <si>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</si>
  <si>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</si>
  <si>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</si>
  <si>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</si>
  <si>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</si>
  <si>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</si>
  <si>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</si>
  <si>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</si>
  <si>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</si>
  <si>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</si>
  <si>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</si>
  <si>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</si>
  <si>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</si>
  <si>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</si>
  <si>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</si>
  <si>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</si>
  <si>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</si>
  <si>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</si>
  <si>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</si>
  <si>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</si>
  <si>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</si>
  <si>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</si>
  <si>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</si>
  <si>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</si>
  <si>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</si>
  <si>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</si>
  <si>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</si>
  <si>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</si>
  <si>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</si>
  <si>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</si>
  <si>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</si>
  <si>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</si>
  <si>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</si>
  <si>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</si>
  <si>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</si>
  <si>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</si>
  <si>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</si>
  <si>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</si>
  <si>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</si>
  <si>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</si>
  <si>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</si>
  <si>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</si>
  <si>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</si>
  <si>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</si>
  <si>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</si>
  <si>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</si>
  <si>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</si>
  <si>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</si>
  <si>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</si>
  <si>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</si>
  <si>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</si>
  <si>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</si>
  <si>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</si>
  <si>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</si>
  <si>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</si>
  <si>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</si>
  <si>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</si>
  <si>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</si>
  <si>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</si>
  <si>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</si>
  <si>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</si>
  <si>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</si>
  <si>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</si>
  <si>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</si>
  <si>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</si>
  <si>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</si>
  <si>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</si>
  <si>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</si>
  <si>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</si>
  <si>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</si>
  <si>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</si>
  <si>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</si>
  <si>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</si>
  <si>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</si>
  <si>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</si>
  <si>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</si>
  <si>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</si>
  <si>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</si>
  <si>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</si>
  <si>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</si>
  <si>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</si>
  <si>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</si>
  <si>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</si>
  <si>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</si>
  <si>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</si>
  <si>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</si>
  <si>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</si>
  <si>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</si>
  <si>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</si>
  <si>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</si>
  <si>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</si>
  <si>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</si>
  <si>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</si>
  <si>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</si>
  <si>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</si>
  <si>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</si>
  <si>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</si>
  <si>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</si>
  <si>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</si>
  <si>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</si>
  <si>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</si>
  <si>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</si>
  <si>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</si>
  <si>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</si>
  <si>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</si>
  <si>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</si>
  <si>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</si>
  <si>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</si>
  <si>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</si>
  <si>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</si>
  <si>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</si>
  <si>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</si>
  <si>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</si>
  <si>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</si>
  <si>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</si>
  <si>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</si>
  <si>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</si>
  <si>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</si>
  <si>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</si>
  <si>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</si>
  <si>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</si>
  <si>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</si>
  <si>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</si>
  <si>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</si>
  <si>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</si>
  <si>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</si>
  <si>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</si>
  <si>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</si>
  <si>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</si>
  <si>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</si>
  <si>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</si>
  <si>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</si>
  <si>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</si>
  <si>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</si>
  <si>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</si>
  <si>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</si>
  <si>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</si>
  <si>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</si>
  <si>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</si>
  <si>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</si>
  <si>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</si>
  <si>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</si>
  <si>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</si>
  <si>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</si>
  <si>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</si>
  <si>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</si>
  <si>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</si>
  <si>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</si>
  <si>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</si>
  <si>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</si>
  <si>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</si>
  <si>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</si>
  <si>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</si>
  <si>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</si>
  <si>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</si>
  <si>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</si>
  <si>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</si>
  <si>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</si>
  <si>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</si>
  <si>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</si>
  <si>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</si>
  <si>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</si>
  <si>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</si>
  <si>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</si>
  <si>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</si>
  <si>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</si>
  <si>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</si>
  <si>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</si>
  <si>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</si>
  <si>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</si>
  <si>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</si>
  <si>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</si>
  <si>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</si>
  <si>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</si>
  <si>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</si>
  <si>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</si>
  <si>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</si>
  <si>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</si>
  <si>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</si>
  <si>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</si>
  <si>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</si>
  <si>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</si>
  <si>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</si>
  <si>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</si>
  <si>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</si>
  <si>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</si>
  <si>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</si>
  <si>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</si>
  <si>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</si>
  <si>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</si>
  <si>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</si>
  <si>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</si>
  <si>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</si>
  <si>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</si>
  <si>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</si>
  <si>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</si>
  <si>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</si>
  <si>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</si>
  <si>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</si>
  <si>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</si>
  <si>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</si>
  <si>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</si>
  <si>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</si>
  <si>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</si>
  <si>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</si>
  <si>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</si>
  <si>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</si>
  <si>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</si>
  <si>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</si>
  <si>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</si>
  <si>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</si>
  <si>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</si>
  <si>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</si>
  <si>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</si>
  <si>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</si>
  <si>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</si>
  <si>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</si>
  <si>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</si>
  <si>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</si>
  <si>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</si>
  <si>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</si>
  <si>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</si>
  <si>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</si>
  <si>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</si>
  <si>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</si>
  <si>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</si>
  <si>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</si>
  <si>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</si>
  <si>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</si>
  <si>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</si>
  <si>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</si>
  <si>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</si>
  <si>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</si>
  <si>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</si>
  <si>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</si>
  <si>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</si>
  <si>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</si>
  <si>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</si>
  <si>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</si>
  <si>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</si>
  <si>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</si>
  <si>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</si>
  <si>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</si>
  <si>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</si>
  <si>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</si>
  <si>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</si>
  <si>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</si>
  <si>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</si>
  <si>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</si>
  <si>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</si>
  <si>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</si>
  <si>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</si>
  <si>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</si>
  <si>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</si>
  <si>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</si>
  <si>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</si>
  <si>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</si>
  <si>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</si>
  <si>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</si>
  <si>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</si>
  <si>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</si>
  <si>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</si>
  <si>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</si>
  <si>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</si>
  <si>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</si>
  <si>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</si>
  <si>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</si>
  <si>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</si>
  <si>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</si>
  <si>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</si>
  <si>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</si>
  <si>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</si>
  <si>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</si>
  <si>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</si>
  <si>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</si>
  <si>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</si>
  <si>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</si>
  <si>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</si>
  <si>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</si>
  <si>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</si>
  <si>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</si>
  <si>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</si>
  <si>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</si>
  <si>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</si>
  <si>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</si>
  <si>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</si>
  <si>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</si>
  <si>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</si>
  <si>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</si>
  <si>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</si>
  <si>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</si>
  <si>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</si>
  <si>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</si>
  <si>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</si>
  <si>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</si>
  <si>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</si>
  <si>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</si>
  <si>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</si>
  <si>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</si>
  <si>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</si>
  <si>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</si>
  <si>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</si>
  <si>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</si>
  <si>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</si>
  <si>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</si>
  <si>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</si>
  <si>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</si>
  <si>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</si>
  <si>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</si>
  <si>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</si>
  <si>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</si>
  <si>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</si>
  <si>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</si>
  <si>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</si>
  <si>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</si>
  <si>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</si>
  <si>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</si>
  <si>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</si>
  <si>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</si>
  <si>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</si>
  <si>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</si>
  <si>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</si>
  <si>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</si>
  <si>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</si>
  <si>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</si>
  <si>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</si>
  <si>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</si>
  <si>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</si>
  <si>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</si>
  <si>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</si>
  <si>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</si>
  <si>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</si>
  <si>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</si>
  <si>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</si>
  <si>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</si>
  <si>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</si>
  <si>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</si>
  <si>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</si>
  <si>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</si>
  <si>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</si>
  <si>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</si>
  <si>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</si>
  <si>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</si>
  <si>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</si>
  <si>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</si>
  <si>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</si>
  <si>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</si>
  <si>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</si>
  <si>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</si>
  <si>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</si>
  <si>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</si>
  <si>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</si>
  <si>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</si>
  <si>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</si>
  <si>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</si>
  <si>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</si>
  <si>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</si>
  <si>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</si>
  <si>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</si>
  <si>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</si>
  <si>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</si>
  <si>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</si>
  <si>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</si>
  <si>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</si>
  <si>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</si>
  <si>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</si>
  <si>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</si>
  <si>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</si>
  <si>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</si>
  <si>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</si>
  <si>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</si>
  <si>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</si>
  <si>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</si>
  <si>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</si>
  <si>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</si>
  <si>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</si>
  <si>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</si>
  <si>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</si>
  <si>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</si>
  <si>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</si>
  <si>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</si>
  <si>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</si>
  <si>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</si>
  <si>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</si>
  <si>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</si>
  <si>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</si>
  <si>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</si>
  <si>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</si>
  <si>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</si>
  <si>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</si>
  <si>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</si>
  <si>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</si>
  <si>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</si>
  <si>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</si>
  <si>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</si>
  <si>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</si>
  <si>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</si>
  <si>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</si>
  <si>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</si>
  <si>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</si>
  <si>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</si>
  <si>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</si>
  <si>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</si>
  <si>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</si>
  <si>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</si>
  <si>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</si>
  <si>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</si>
  <si>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</si>
  <si>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</si>
  <si>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</si>
  <si>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</si>
  <si>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</si>
  <si>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</si>
  <si>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</si>
  <si>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</si>
  <si>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</si>
  <si>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</si>
  <si>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</si>
  <si>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</si>
  <si>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</si>
  <si>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</si>
  <si>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</si>
  <si>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</si>
  <si>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</si>
  <si>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</si>
  <si>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</si>
  <si>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</si>
  <si>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</si>
  <si>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</si>
  <si>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</si>
  <si>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</si>
  <si>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</si>
  <si>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</si>
  <si>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</si>
  <si>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</si>
  <si>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</si>
  <si>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</si>
  <si>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</si>
  <si>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</si>
  <si>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</si>
  <si>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</si>
  <si>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</si>
  <si>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</si>
  <si>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</si>
  <si>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</si>
  <si>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</si>
  <si>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</si>
  <si>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</si>
  <si>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</si>
  <si>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</si>
  <si>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</si>
  <si>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</si>
  <si>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</si>
  <si>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</si>
  <si>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</si>
  <si>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</si>
  <si>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</si>
  <si>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</si>
  <si>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</si>
  <si>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</si>
  <si>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</si>
  <si>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</si>
  <si>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</si>
  <si>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</si>
  <si>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</si>
  <si>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</si>
  <si>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</si>
  <si>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</si>
  <si>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</si>
  <si>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</si>
  <si>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</si>
  <si>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</si>
  <si>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</si>
  <si>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</si>
  <si>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</si>
  <si>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</si>
  <si>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</si>
  <si>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</si>
  <si>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</si>
  <si>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</si>
  <si>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</si>
  <si>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</si>
  <si>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</si>
  <si>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</si>
  <si>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</si>
  <si>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</si>
  <si>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</si>
  <si>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</si>
  <si>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</si>
  <si>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</si>
  <si>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</si>
  <si>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</si>
  <si>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</si>
  <si>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</si>
  <si>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</si>
  <si>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</si>
  <si>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</si>
  <si>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</si>
  <si>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</si>
  <si>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</si>
  <si>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</si>
  <si>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</si>
  <si>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</si>
  <si>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</si>
  <si>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</si>
  <si>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</si>
  <si>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</si>
  <si>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</si>
  <si>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</si>
  <si>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</si>
  <si>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</si>
  <si>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</si>
  <si>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</si>
  <si>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</si>
  <si>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</si>
  <si>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</si>
  <si>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</si>
  <si>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</si>
  <si>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</si>
  <si>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</si>
  <si>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</si>
  <si>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</si>
  <si>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</si>
  <si>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</si>
  <si>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</si>
  <si>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</si>
  <si>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</si>
  <si>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</si>
  <si>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</si>
  <si>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</si>
  <si>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</si>
  <si>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</si>
  <si>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</si>
  <si>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</si>
  <si>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</si>
  <si>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</si>
  <si>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</si>
  <si>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</si>
  <si>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</si>
  <si>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</si>
  <si>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</si>
  <si>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</si>
  <si>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</si>
  <si>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</si>
  <si>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</si>
  <si>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</si>
  <si>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</si>
  <si>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</si>
  <si>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</si>
  <si>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</si>
  <si>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</si>
  <si>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</si>
  <si>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</si>
  <si>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</si>
  <si>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</si>
  <si>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</si>
  <si>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</si>
  <si>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</si>
  <si>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</si>
  <si>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</si>
  <si>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</si>
  <si>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</si>
  <si>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</si>
  <si>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</si>
  <si>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</si>
  <si>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</si>
  <si>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</si>
  <si>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</si>
  <si>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</si>
  <si>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</si>
  <si>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</si>
  <si>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</si>
  <si>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</si>
  <si>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</si>
  <si>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</si>
  <si>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</si>
  <si>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</si>
  <si>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</si>
  <si>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</si>
  <si>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</si>
  <si>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</si>
  <si>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</si>
  <si>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</si>
  <si>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</si>
  <si>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</si>
  <si>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</si>
  <si>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</si>
  <si>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</si>
  <si>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</si>
  <si>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</si>
  <si>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</si>
  <si>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</si>
  <si>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</si>
  <si>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</si>
  <si>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</si>
  <si>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</si>
  <si>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</si>
  <si>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</si>
  <si>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</si>
  <si>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</si>
  <si>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</si>
  <si>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</si>
  <si>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</si>
  <si>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</si>
  <si>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</si>
  <si>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</si>
  <si>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</si>
  <si>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</si>
  <si>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</si>
  <si>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</si>
  <si>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</si>
  <si>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</si>
  <si>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</si>
  <si>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</si>
  <si>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</si>
  <si>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</si>
  <si>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</si>
  <si>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</si>
  <si>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</si>
  <si>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</si>
  <si>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</si>
  <si>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</si>
  <si>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</si>
  <si>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</si>
  <si>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</si>
  <si>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</si>
  <si>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</si>
  <si>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</si>
  <si>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</si>
  <si>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</si>
  <si>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</si>
  <si>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</si>
  <si>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</si>
  <si>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</si>
  <si>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</si>
  <si>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</si>
  <si>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</si>
  <si>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</si>
  <si>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</si>
  <si>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</si>
  <si>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</si>
  <si>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</si>
  <si>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</si>
  <si>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</si>
  <si>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</si>
  <si>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</si>
  <si>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</si>
  <si>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</si>
  <si>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</si>
  <si>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</si>
  <si>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</si>
  <si>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</si>
  <si>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</si>
  <si>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</si>
  <si>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</si>
  <si>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</si>
  <si>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</si>
  <si>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</si>
  <si>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</si>
  <si>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</si>
  <si>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</si>
  <si>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</si>
  <si>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</si>
  <si>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</si>
  <si>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</si>
  <si>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</si>
  <si>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</si>
  <si>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</si>
  <si>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</si>
  <si>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</si>
  <si>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</si>
  <si>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</si>
  <si>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</si>
  <si>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</si>
  <si>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</si>
  <si>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</si>
  <si>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</si>
  <si>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</si>
  <si>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</si>
  <si>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</si>
  <si>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</si>
  <si>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</si>
  <si>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</si>
  <si>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</si>
  <si>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</si>
  <si>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</si>
  <si>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</si>
  <si>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</si>
  <si>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</si>
  <si>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</si>
  <si>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</si>
  <si>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</si>
  <si>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</si>
  <si>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</si>
  <si>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</si>
  <si>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</si>
  <si>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</si>
  <si>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</si>
  <si>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</si>
  <si>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</si>
  <si>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</si>
  <si>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</si>
  <si>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</si>
  <si>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</si>
  <si>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</si>
  <si>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</si>
  <si>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</si>
  <si>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</si>
  <si>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</si>
  <si>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</si>
  <si>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</si>
  <si>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</si>
  <si>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</si>
  <si>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</si>
  <si>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</si>
  <si>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</si>
  <si>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</si>
  <si>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</si>
  <si>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</si>
  <si>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</si>
  <si>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</si>
  <si>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</si>
  <si>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</si>
  <si>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</si>
  <si>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</si>
  <si>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</si>
  <si>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</si>
  <si>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</si>
  <si>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</si>
  <si>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</si>
  <si>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</si>
  <si>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</si>
  <si>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</si>
  <si>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</si>
  <si>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</si>
  <si>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</si>
  <si>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</si>
  <si>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</si>
  <si>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</si>
  <si>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</si>
  <si>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</si>
  <si>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</si>
  <si>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</si>
  <si>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</si>
  <si>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</si>
  <si>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</si>
  <si>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</si>
  <si>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</si>
  <si>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</si>
  <si>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</si>
  <si>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</si>
  <si>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</si>
  <si>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</si>
  <si>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</si>
  <si>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</si>
  <si>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</si>
  <si>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</si>
  <si>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</si>
  <si>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</si>
  <si>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</si>
  <si>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</si>
  <si>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</si>
  <si>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</si>
  <si>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</si>
  <si>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</si>
  <si>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</si>
  <si>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</si>
  <si>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</si>
  <si>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</si>
  <si>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</si>
  <si>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</si>
  <si>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</si>
  <si>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</si>
  <si>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</si>
  <si>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</si>
  <si>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</si>
  <si>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</si>
  <si>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</si>
  <si>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</si>
  <si>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</si>
  <si>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</si>
  <si>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</si>
  <si>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</si>
  <si>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</si>
  <si>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</si>
  <si>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</si>
  <si>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</si>
  <si>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</si>
  <si>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</si>
  <si>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</si>
  <si>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</si>
  <si>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</si>
  <si>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</si>
  <si>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</si>
  <si>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</si>
  <si>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</si>
  <si>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</si>
  <si>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</si>
  <si>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</si>
  <si>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</si>
  <si>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</si>
  <si>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</si>
  <si>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</si>
  <si>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</si>
  <si>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</si>
  <si>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</si>
  <si>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</si>
  <si>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</si>
  <si>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</si>
  <si>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</si>
  <si>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</si>
  <si>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</si>
  <si>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</si>
  <si>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</si>
  <si>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</si>
  <si>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</si>
  <si>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</si>
  <si>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</si>
  <si>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</si>
  <si>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</si>
  <si>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</si>
  <si>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</si>
  <si>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</si>
  <si>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</si>
  <si>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</si>
  <si>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</si>
  <si>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</si>
  <si>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</si>
  <si>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</si>
  <si>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</si>
  <si>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</si>
  <si>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</si>
  <si>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</si>
  <si>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</si>
  <si>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</si>
  <si>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</si>
  <si>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</si>
  <si>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</si>
  <si>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</si>
  <si>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</si>
  <si>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</si>
  <si>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</si>
  <si>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</si>
  <si>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</si>
  <si>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</si>
  <si>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</si>
  <si>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</si>
  <si>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</si>
  <si>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</si>
  <si>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</si>
  <si>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</si>
  <si>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</si>
  <si>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</si>
  <si>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</si>
  <si>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</si>
  <si>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</si>
  <si>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</si>
  <si>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</si>
  <si>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</si>
  <si>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</si>
  <si>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</si>
  <si>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</si>
  <si>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</si>
  <si>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</si>
  <si>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</si>
  <si>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</si>
  <si>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</si>
  <si>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</si>
  <si>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</si>
  <si>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</si>
  <si>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</si>
  <si>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</si>
  <si>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</si>
  <si>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</si>
  <si>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</si>
  <si>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</si>
  <si>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</si>
  <si>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</si>
  <si>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</si>
  <si>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</si>
  <si>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</si>
  <si>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</si>
  <si>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</si>
  <si>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</si>
  <si>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</si>
  <si>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</si>
  <si>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</si>
  <si>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</si>
  <si>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</si>
  <si>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</si>
  <si>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</si>
  <si>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</si>
  <si>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</si>
  <si>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</si>
  <si>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</si>
  <si>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</si>
  <si>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</si>
  <si>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</si>
  <si>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</si>
  <si>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</si>
  <si>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</si>
  <si>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</si>
  <si>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</si>
  <si>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</si>
  <si>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</si>
  <si>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</si>
  <si>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</si>
  <si>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</si>
  <si>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</si>
  <si>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</si>
  <si>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</si>
  <si>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</si>
  <si>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</si>
  <si>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</si>
  <si>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</si>
  <si>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</si>
  <si>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</si>
  <si>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</si>
  <si>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</si>
  <si>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</si>
  <si>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</si>
  <si>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</si>
  <si>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</si>
  <si>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</si>
  <si>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</si>
  <si>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</si>
  <si>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</si>
  <si>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</si>
  <si>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</si>
  <si>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</si>
  <si>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</si>
  <si>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</si>
  <si>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</si>
  <si>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</si>
  <si>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</si>
  <si>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</si>
  <si>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</si>
  <si>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</si>
  <si>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</si>
  <si>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</si>
  <si>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</si>
  <si>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</si>
  <si>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</si>
  <si>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</si>
  <si>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</si>
  <si>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</si>
  <si>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</si>
  <si>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</si>
  <si>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</si>
  <si>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</si>
  <si>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</si>
  <si>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</si>
  <si>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</si>
  <si>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</si>
  <si>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</si>
  <si>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</si>
  <si>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</si>
  <si>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</si>
  <si>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</si>
  <si>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</si>
  <si>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</si>
  <si>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</si>
  <si>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</si>
  <si>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</si>
  <si>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</si>
  <si>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</si>
  <si>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</si>
  <si>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</si>
  <si>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</si>
  <si>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</si>
  <si>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</si>
  <si>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</si>
  <si>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</si>
  <si>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</si>
  <si>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</si>
  <si>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</si>
  <si>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</si>
  <si>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</si>
  <si>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</si>
  <si>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</si>
  <si>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</si>
  <si>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</si>
  <si>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</si>
  <si>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</si>
  <si>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</si>
  <si>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</si>
  <si>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</si>
  <si>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</si>
  <si>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</si>
  <si>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</si>
  <si>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</si>
  <si>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</si>
  <si>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</si>
  <si>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</si>
  <si>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</si>
  <si>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</si>
  <si>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</si>
  <si>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</si>
  <si>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</si>
  <si>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</si>
  <si>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</si>
  <si>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</si>
  <si>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</si>
  <si>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</si>
  <si>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</si>
  <si>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</si>
  <si>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</si>
  <si>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</si>
  <si>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</si>
  <si>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</si>
  <si>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</si>
  <si>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</si>
  <si>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</si>
  <si>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</si>
  <si>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</si>
  <si>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</si>
  <si>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</si>
  <si>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</si>
  <si>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</si>
  <si>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</si>
  <si>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</si>
  <si>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</si>
  <si>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</si>
  <si>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</si>
  <si>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</si>
  <si>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</si>
  <si>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</si>
  <si>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</si>
  <si>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</si>
  <si>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</si>
  <si>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</si>
  <si>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</si>
  <si>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</si>
  <si>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</si>
  <si>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</si>
  <si>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</si>
  <si>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</si>
  <si>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</si>
  <si>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</si>
  <si>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</si>
  <si>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</si>
  <si>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</si>
  <si>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</si>
  <si>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</si>
  <si>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</si>
  <si>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</si>
  <si>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</si>
  <si>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</si>
  <si>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</si>
  <si>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</si>
  <si>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</si>
  <si>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</si>
  <si>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</si>
  <si>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</si>
  <si>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</si>
  <si>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</si>
  <si>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</si>
  <si>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</si>
  <si>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</si>
  <si>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</si>
  <si>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</si>
  <si>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</si>
  <si>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</si>
  <si>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</si>
  <si>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</si>
  <si>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</si>
  <si>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</si>
  <si>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</si>
  <si>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</si>
  <si>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</si>
  <si>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</si>
  <si>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</si>
  <si>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</si>
  <si>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</si>
  <si>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</si>
  <si>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</si>
  <si>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</si>
  <si>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</si>
  <si>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</si>
  <si>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</si>
  <si>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</si>
  <si>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</si>
  <si>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</si>
  <si>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</si>
  <si>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</si>
  <si>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</si>
  <si>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</si>
  <si>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</si>
  <si>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</si>
  <si>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</si>
  <si>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</si>
  <si>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</si>
  <si>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</si>
  <si>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</si>
  <si>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</si>
  <si>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</si>
  <si>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</si>
  <si>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</si>
  <si>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</si>
  <si>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</si>
  <si>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</si>
  <si>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</si>
  <si>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</si>
  <si>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</si>
  <si>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</si>
  <si>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</si>
  <si>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</si>
  <si>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</si>
  <si>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</si>
  <si>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</si>
  <si>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</si>
  <si>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</si>
  <si>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</si>
  <si>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</si>
  <si>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</si>
  <si>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</si>
  <si>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</si>
  <si>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</si>
  <si>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</si>
  <si>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</si>
  <si>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</si>
  <si>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</si>
  <si>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</si>
  <si>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</si>
  <si>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</si>
  <si>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</si>
  <si>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</si>
  <si>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</si>
  <si>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</si>
  <si>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</si>
  <si>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</si>
  <si>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</si>
  <si>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</si>
  <si>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</si>
  <si>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</si>
  <si>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</si>
  <si>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</si>
  <si>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</si>
  <si>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</si>
  <si>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</si>
  <si>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</si>
  <si>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</si>
  <si>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</si>
  <si>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</si>
  <si>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</si>
  <si>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</si>
  <si>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</si>
  <si>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</si>
  <si>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</si>
  <si>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</si>
  <si>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</si>
  <si>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</si>
  <si>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</si>
  <si>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</si>
  <si>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</si>
  <si>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</si>
  <si>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</si>
  <si>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</si>
  <si>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</si>
  <si>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</si>
  <si>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</si>
  <si>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</si>
  <si>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</si>
  <si>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</si>
  <si>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</si>
  <si>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</si>
  <si>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</si>
  <si>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</si>
  <si>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</si>
  <si>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</si>
  <si>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</si>
  <si>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</si>
  <si>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</si>
  <si>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</si>
  <si>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</si>
  <si>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</si>
  <si>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</si>
  <si>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</si>
  <si>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</si>
  <si>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</si>
  <si>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</si>
  <si>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</si>
  <si>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</si>
  <si>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</si>
  <si>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</si>
  <si>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</si>
  <si>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</si>
  <si>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</si>
  <si>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</si>
  <si>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</si>
  <si>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</si>
  <si>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</si>
  <si>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</si>
  <si>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</si>
  <si>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</si>
  <si>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</si>
  <si>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</si>
  <si>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</si>
  <si>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</si>
  <si>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</si>
  <si>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</si>
  <si>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</si>
  <si>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</si>
  <si>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</si>
  <si>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</si>
  <si>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</si>
  <si>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</si>
  <si>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</si>
  <si>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</si>
  <si>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</si>
  <si>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</si>
  <si>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</si>
  <si>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</si>
  <si>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</si>
  <si>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</si>
  <si>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</si>
  <si>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</si>
  <si>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</si>
  <si>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</si>
  <si>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</si>
  <si>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</si>
  <si>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</si>
  <si>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</si>
  <si>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</si>
  <si>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</si>
  <si>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</si>
  <si>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</si>
  <si>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</si>
  <si>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</si>
  <si>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</si>
  <si>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</si>
  <si>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</si>
  <si>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</si>
  <si>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</si>
  <si>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</si>
  <si>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</si>
  <si>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</si>
  <si>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</si>
  <si>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</si>
  <si>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</si>
  <si>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</si>
  <si>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</si>
  <si>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</si>
  <si>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</si>
  <si>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</si>
  <si>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</si>
  <si>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</si>
  <si>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</si>
  <si>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</si>
  <si>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</si>
  <si>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</si>
  <si>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</si>
  <si>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</si>
  <si>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</si>
  <si>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</si>
  <si>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</si>
  <si>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</si>
  <si>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</si>
  <si>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</si>
  <si>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</si>
  <si>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</si>
  <si>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</si>
  <si>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</si>
  <si>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</si>
  <si>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</si>
  <si>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</si>
  <si>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</si>
  <si>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</si>
  <si>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</si>
  <si>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</si>
  <si>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</si>
  <si>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</si>
  <si>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</si>
  <si>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</si>
  <si>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</si>
  <si>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</si>
  <si>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</si>
  <si>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</si>
  <si>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</si>
  <si>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</si>
  <si>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</si>
  <si>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</si>
  <si>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</si>
  <si>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</si>
  <si>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</si>
  <si>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</si>
  <si>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</si>
  <si>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</si>
  <si>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</si>
  <si>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</si>
  <si>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</si>
  <si>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</si>
  <si>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</si>
  <si>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</si>
  <si>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</si>
  <si>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</si>
  <si>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</si>
  <si>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</si>
  <si>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</si>
  <si>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</si>
  <si>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</si>
  <si>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</si>
  <si>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</si>
  <si>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</si>
  <si>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</si>
  <si>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</si>
  <si>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</si>
  <si>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</si>
  <si>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</si>
  <si>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</si>
  <si>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</si>
  <si>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</si>
  <si>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</si>
  <si>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</si>
  <si>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</si>
  <si>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</si>
  <si>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</si>
  <si>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</si>
  <si>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</si>
  <si>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</si>
  <si>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</si>
  <si>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</si>
  <si>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</si>
  <si>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</si>
  <si>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</si>
  <si>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</si>
  <si>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</si>
  <si>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</si>
  <si>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</si>
  <si>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</si>
  <si>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</si>
  <si>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</si>
  <si>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</si>
  <si>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</si>
  <si>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</si>
  <si>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</si>
  <si>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</si>
  <si>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</si>
  <si>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</si>
  <si>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</si>
  <si>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</si>
  <si>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</si>
  <si>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</si>
  <si>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</si>
  <si>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</si>
  <si>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</si>
  <si>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</si>
  <si>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</si>
  <si>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</si>
  <si>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</si>
  <si>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</si>
  <si>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</si>
  <si>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</si>
  <si>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</si>
  <si>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</si>
  <si>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</si>
  <si>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</si>
  <si>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</si>
  <si>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</si>
  <si>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</si>
  <si>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</si>
  <si>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</si>
  <si>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</si>
  <si>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</si>
  <si>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</si>
  <si>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</si>
  <si>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</si>
  <si>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</si>
  <si>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</si>
  <si>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</si>
  <si>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</si>
  <si>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</si>
  <si>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</si>
  <si>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</si>
  <si>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</si>
  <si>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</si>
  <si>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</si>
  <si>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</si>
  <si>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</si>
  <si>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</si>
  <si>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</si>
  <si>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</si>
  <si>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</si>
  <si>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</si>
  <si>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</si>
  <si>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</si>
  <si>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</si>
  <si>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</si>
  <si>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</si>
  <si>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</si>
  <si>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</si>
  <si>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</si>
  <si>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</si>
  <si>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</si>
  <si>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</si>
  <si>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</si>
  <si>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</si>
  <si>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</si>
  <si>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</si>
  <si>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</si>
  <si>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</si>
  <si>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</si>
  <si>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</si>
  <si>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</si>
  <si>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</si>
  <si>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</si>
  <si>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</si>
  <si>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</si>
  <si>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</si>
  <si>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</si>
  <si>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</si>
  <si>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</si>
  <si>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</si>
  <si>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</si>
  <si>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</si>
  <si>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</si>
  <si>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</si>
  <si>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</si>
  <si>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</si>
  <si>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</si>
  <si>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</si>
  <si>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</si>
  <si>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</si>
  <si>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</si>
  <si>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</si>
  <si>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</si>
  <si>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</si>
  <si>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</si>
  <si>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</si>
  <si>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</si>
  <si>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</si>
  <si>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</si>
  <si>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</si>
  <si>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</si>
  <si>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</si>
  <si>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</si>
  <si>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</si>
  <si>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</si>
  <si>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</si>
  <si>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</si>
  <si>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</si>
  <si>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</si>
  <si>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</si>
  <si>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</si>
  <si>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</si>
  <si>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</si>
  <si>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</si>
  <si>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</si>
  <si>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</si>
  <si>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</si>
  <si>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</si>
  <si>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</si>
  <si>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</si>
  <si>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</si>
  <si>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</si>
  <si>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</si>
  <si>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</si>
  <si>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</si>
  <si>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</si>
  <si>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</si>
  <si>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</si>
  <si>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</si>
  <si>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</si>
  <si>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</si>
  <si>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</si>
  <si>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</si>
  <si>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</si>
  <si>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</si>
  <si>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</si>
  <si>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</si>
  <si>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</si>
  <si>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</si>
  <si>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</si>
  <si>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</si>
  <si>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</si>
  <si>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</si>
  <si>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</si>
  <si>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</si>
  <si>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</si>
  <si>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</si>
  <si>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</si>
  <si>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</si>
  <si>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</si>
  <si>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</si>
  <si>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</si>
  <si>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</si>
  <si>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</si>
  <si>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</si>
  <si>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</si>
  <si>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</si>
  <si>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</si>
  <si>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</si>
  <si>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</si>
  <si>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</si>
  <si>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</si>
  <si>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</si>
  <si>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</si>
  <si>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</si>
  <si>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</si>
  <si>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</si>
  <si>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</si>
  <si>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</si>
  <si>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</si>
  <si>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</si>
  <si>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</si>
  <si>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</si>
  <si>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</si>
  <si>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</si>
  <si>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</si>
  <si>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</si>
  <si>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</si>
  <si>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</si>
  <si>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</si>
  <si>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</si>
  <si>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</si>
  <si>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</si>
  <si>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</si>
  <si>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</si>
  <si>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</si>
  <si>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</si>
  <si>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</si>
  <si>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</si>
  <si>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</si>
  <si>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</si>
  <si>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</si>
  <si>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</si>
  <si>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</si>
  <si>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</si>
  <si>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</si>
  <si>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</si>
  <si>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</si>
  <si>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</si>
  <si>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</si>
  <si>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</si>
  <si>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</si>
  <si>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</si>
  <si>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</si>
  <si>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</si>
  <si>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</si>
  <si>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</si>
  <si>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</si>
  <si>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</si>
  <si>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</si>
  <si>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</si>
  <si>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</si>
  <si>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</si>
  <si>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</si>
  <si>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</si>
  <si>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</si>
  <si>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</si>
  <si>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</si>
  <si>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</si>
  <si>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</si>
  <si>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</si>
  <si>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</si>
  <si>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</si>
  <si>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</si>
  <si>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</si>
  <si>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</si>
  <si>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</si>
  <si>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</si>
  <si>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</si>
  <si>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</si>
  <si>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</si>
  <si>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</si>
  <si>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</si>
  <si>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</si>
  <si>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</si>
  <si>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</si>
  <si>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</si>
  <si>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</si>
  <si>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</si>
  <si>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</si>
  <si>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</si>
  <si>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</si>
  <si>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</si>
  <si>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</si>
  <si>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</si>
  <si>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</si>
  <si>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</si>
  <si>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</si>
  <si>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</si>
  <si>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</si>
  <si>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</si>
  <si>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</si>
  <si>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</si>
  <si>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</si>
  <si>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</si>
  <si>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</si>
  <si>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</si>
  <si>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</si>
  <si>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</si>
  <si>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</si>
  <si>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</si>
  <si>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</si>
  <si>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</si>
  <si>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</si>
  <si>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</si>
  <si>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</si>
  <si>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</si>
  <si>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</si>
  <si>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</si>
  <si>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</si>
  <si>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</si>
  <si>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</si>
  <si>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</si>
  <si>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</si>
  <si>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</si>
  <si>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</si>
  <si>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</si>
  <si>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</si>
  <si>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</si>
  <si>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</si>
  <si>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</si>
  <si>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</si>
  <si>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</si>
  <si>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</si>
  <si>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</si>
  <si>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</si>
  <si>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</si>
  <si>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</si>
  <si>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</si>
  <si>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</si>
  <si>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</si>
  <si>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</si>
  <si>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</si>
  <si>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</si>
  <si>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</si>
  <si>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</si>
  <si>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</si>
  <si>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</si>
  <si>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</si>
  <si>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</si>
  <si>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</si>
  <si>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</si>
  <si>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</si>
  <si>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</si>
  <si>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</si>
  <si>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</si>
  <si>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</si>
  <si>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</si>
  <si>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</si>
  <si>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</si>
  <si>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</si>
  <si>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</si>
  <si>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</si>
  <si>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</si>
  <si>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</si>
  <si>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</si>
  <si>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</si>
  <si>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</si>
  <si>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</si>
  <si>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</si>
  <si>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</si>
  <si>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</si>
  <si>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</si>
  <si>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</si>
  <si>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</si>
  <si>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</si>
  <si>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</si>
  <si>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</si>
  <si>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</si>
  <si>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</si>
  <si>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</si>
  <si>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</si>
  <si>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</si>
  <si>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</si>
  <si>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</si>
  <si>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</si>
  <si>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</si>
  <si>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</si>
  <si>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</si>
  <si>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</si>
  <si>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</si>
  <si>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</si>
  <si>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</si>
  <si>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</si>
  <si>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</si>
  <si>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</si>
  <si>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</si>
  <si>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</si>
  <si>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</si>
  <si>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</si>
  <si>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</si>
  <si>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</si>
  <si>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</si>
  <si>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</si>
  <si>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</si>
  <si>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</si>
  <si>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</si>
  <si>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</si>
  <si>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</si>
  <si>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</si>
  <si>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</si>
  <si>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</si>
  <si>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</si>
  <si>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</si>
  <si>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</si>
  <si>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</si>
  <si>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</si>
  <si>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</si>
  <si>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</si>
  <si>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</si>
  <si>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</si>
  <si>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</si>
  <si>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</si>
  <si>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</si>
  <si>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</si>
  <si>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</si>
  <si>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</si>
  <si>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</si>
  <si>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</si>
  <si>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</si>
  <si>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</si>
  <si>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</si>
  <si>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</si>
  <si>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</si>
  <si>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</si>
  <si>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</si>
  <si>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</si>
  <si>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</si>
  <si>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</si>
  <si>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</si>
  <si>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</si>
  <si>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</si>
  <si>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</si>
  <si>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</si>
  <si>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</si>
  <si>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</si>
  <si>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</si>
  <si>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</si>
  <si>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</si>
  <si>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</si>
  <si>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</si>
  <si>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</si>
  <si>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</si>
  <si>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</si>
  <si>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</si>
  <si>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</si>
  <si>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</si>
  <si>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</si>
  <si>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</si>
  <si>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</si>
  <si>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</si>
  <si>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</si>
  <si>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</si>
  <si>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</si>
  <si>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</si>
  <si>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</si>
  <si>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</si>
  <si>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</si>
  <si>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</si>
  <si>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</si>
  <si>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</si>
  <si>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</si>
  <si>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</si>
  <si>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</si>
  <si>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</si>
  <si>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</si>
  <si>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</si>
  <si>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</si>
  <si>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</si>
  <si>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</si>
  <si>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</si>
  <si>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</si>
  <si>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</si>
  <si>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</si>
  <si>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</si>
  <si>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</si>
  <si>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</si>
  <si>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</si>
  <si>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</si>
  <si>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</si>
  <si>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</si>
  <si>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</si>
  <si>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</si>
  <si>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</si>
  <si>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</si>
  <si>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</si>
  <si>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</si>
  <si>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</si>
  <si>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</si>
  <si>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</si>
  <si>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</si>
  <si>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</si>
  <si>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</si>
  <si>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</si>
  <si>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</si>
  <si>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</si>
  <si>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</si>
  <si>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</si>
  <si>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</si>
  <si>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</si>
  <si>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</si>
  <si>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</si>
  <si>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</si>
  <si>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</si>
  <si>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</si>
  <si>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</si>
  <si>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</si>
  <si>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</si>
  <si>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</si>
  <si>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</si>
  <si>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</si>
  <si>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</si>
  <si>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</si>
  <si>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</si>
  <si>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</si>
  <si>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</si>
  <si>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</si>
  <si>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</si>
  <si>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</si>
  <si>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</si>
  <si>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</si>
  <si>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</si>
  <si>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</si>
  <si>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</si>
  <si>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</si>
  <si>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</si>
  <si>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</si>
  <si>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</si>
  <si>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</si>
  <si>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</si>
  <si>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</si>
  <si>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</si>
  <si>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</si>
  <si>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</si>
  <si>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</si>
  <si>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</si>
  <si>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</si>
  <si>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</si>
  <si>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</si>
  <si>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</si>
  <si>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</si>
  <si>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</si>
  <si>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</si>
  <si>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</si>
  <si>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</si>
  <si>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</si>
  <si>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</si>
  <si>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</si>
  <si>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</si>
  <si>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</si>
  <si>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</si>
  <si>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</si>
  <si>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</si>
  <si>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</si>
  <si>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</si>
  <si>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</si>
  <si>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</si>
  <si>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</si>
  <si>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</si>
  <si>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</si>
  <si>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</si>
  <si>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</si>
  <si>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</si>
  <si>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</si>
  <si>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</si>
  <si>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</si>
  <si>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</si>
  <si>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</si>
  <si>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</si>
  <si>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</si>
  <si>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</si>
  <si>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</si>
  <si>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</si>
  <si>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</si>
  <si>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</si>
  <si>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</si>
  <si>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</si>
  <si>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</si>
  <si>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</si>
  <si>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</si>
  <si>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</si>
  <si>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</si>
  <si>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</si>
  <si>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</si>
  <si>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</si>
  <si>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</si>
  <si>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</si>
  <si>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</si>
  <si>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</si>
  <si>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</si>
  <si>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</si>
  <si>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</si>
  <si>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</si>
  <si>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</si>
  <si>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</si>
  <si>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</si>
  <si>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</si>
  <si>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</si>
  <si>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</si>
  <si>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</si>
  <si>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</si>
  <si>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</si>
  <si>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</si>
  <si>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</si>
  <si>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</si>
  <si>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</si>
  <si>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</si>
  <si>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</si>
  <si>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</si>
  <si>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</si>
  <si>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</si>
  <si>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</si>
  <si>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</si>
  <si>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</si>
  <si>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</si>
  <si>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</si>
  <si>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</si>
  <si>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</si>
  <si>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</si>
  <si>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</si>
  <si>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</si>
  <si>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</si>
  <si>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</si>
  <si>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</si>
  <si>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</si>
  <si>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</si>
  <si>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</si>
  <si>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</si>
  <si>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</si>
  <si>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</si>
  <si>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</si>
  <si>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</si>
  <si>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</si>
  <si>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</si>
  <si>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</si>
  <si>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</si>
  <si>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</si>
  <si>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</si>
  <si>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</si>
  <si>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</si>
  <si>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</si>
  <si>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</si>
  <si>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</si>
  <si>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</si>
  <si>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</si>
  <si>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</si>
  <si>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</si>
  <si>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</si>
  <si>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</si>
  <si>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</si>
  <si>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</si>
  <si>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</si>
  <si>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</si>
  <si>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</si>
  <si>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</si>
  <si>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</si>
  <si>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</si>
  <si>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</si>
  <si>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</si>
  <si>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</si>
  <si>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</si>
  <si>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</si>
  <si>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</si>
  <si>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</si>
  <si>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</si>
  <si>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</si>
  <si>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</si>
  <si>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</si>
  <si>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</si>
  <si>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</si>
  <si>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</si>
  <si>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</si>
  <si>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</si>
  <si>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</si>
  <si>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</si>
  <si>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</si>
  <si>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</si>
  <si>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</si>
  <si>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</si>
  <si>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</si>
  <si>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</si>
  <si>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</si>
  <si>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</si>
  <si>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</si>
  <si>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</si>
  <si>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</si>
  <si>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</si>
  <si>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</si>
  <si>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</si>
  <si>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</si>
  <si>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</si>
  <si>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</si>
  <si>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</si>
  <si>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</si>
  <si>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</si>
  <si>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</si>
  <si>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</si>
  <si>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</si>
  <si>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</si>
  <si>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</si>
  <si>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</si>
  <si>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</si>
  <si>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</si>
  <si>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</si>
  <si>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</si>
  <si>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</si>
  <si>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</si>
  <si>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</si>
  <si>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</si>
  <si>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</si>
  <si>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</si>
  <si>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</si>
  <si>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</si>
  <si>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</si>
  <si>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</si>
  <si>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</si>
  <si>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</si>
  <si>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</si>
  <si>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</si>
  <si>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</si>
  <si>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</si>
  <si>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</si>
  <si>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</si>
  <si>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</si>
  <si>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</si>
  <si>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</si>
  <si>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</si>
  <si>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</si>
  <si>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</si>
  <si>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</si>
  <si>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</si>
  <si>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</si>
  <si>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</si>
  <si>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</si>
  <si>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</si>
  <si>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</si>
  <si>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</si>
  <si>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</si>
  <si>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</si>
  <si>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</si>
  <si>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</si>
  <si>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</si>
  <si>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</si>
  <si>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</si>
  <si>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</si>
  <si>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</si>
  <si>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</si>
  <si>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</si>
  <si>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</si>
  <si>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</si>
  <si>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</si>
  <si>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</si>
  <si>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</si>
  <si>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</si>
  <si>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</si>
  <si>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</si>
  <si>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</si>
  <si>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</si>
  <si>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</si>
  <si>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</si>
  <si>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</si>
  <si>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</si>
  <si>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</si>
  <si>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</si>
  <si>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</si>
  <si>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</si>
  <si>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</si>
  <si>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</si>
  <si>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</si>
  <si>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</si>
  <si>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</si>
  <si>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</si>
  <si>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</si>
  <si>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</si>
  <si>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</si>
  <si>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</si>
  <si>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</si>
  <si>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</si>
  <si>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</si>
  <si>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</si>
  <si>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</si>
  <si>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</si>
  <si>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</si>
  <si>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</si>
  <si>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</si>
  <si>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</si>
  <si>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</si>
  <si>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</si>
  <si>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</si>
  <si>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</si>
  <si>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</si>
  <si>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</si>
  <si>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</si>
  <si>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</si>
  <si>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</si>
  <si>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</si>
  <si>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</si>
  <si>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</si>
  <si>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</si>
  <si>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</si>
  <si>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</si>
  <si>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</si>
  <si>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</si>
  <si>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</si>
  <si>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</si>
  <si>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</si>
  <si>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</si>
  <si>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</si>
  <si>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</si>
  <si>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</si>
  <si>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</si>
  <si>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</si>
  <si>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</si>
  <si>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</si>
  <si>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</si>
  <si>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</si>
  <si>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</si>
  <si>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</si>
  <si>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</si>
  <si>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</si>
  <si>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</si>
  <si>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</si>
  <si>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</si>
  <si>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</si>
  <si>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</si>
  <si>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</si>
  <si>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</si>
  <si>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</si>
  <si>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</si>
  <si>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</si>
  <si>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</si>
  <si>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</si>
  <si>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</si>
  <si>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</si>
  <si>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</si>
  <si>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</si>
  <si>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</si>
  <si>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</si>
  <si>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</si>
  <si>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</si>
  <si>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</si>
  <si>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</si>
  <si>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</si>
  <si>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</si>
  <si>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</si>
  <si>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</si>
  <si>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</si>
  <si>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</si>
  <si>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</si>
  <si>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</si>
  <si>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</si>
  <si>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</si>
  <si>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</si>
  <si>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</si>
  <si>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</si>
  <si>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</si>
  <si>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</si>
  <si>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</si>
  <si>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</si>
  <si>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</si>
  <si>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</si>
  <si>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</si>
  <si>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</si>
  <si>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</si>
  <si>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</si>
  <si>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</si>
  <si>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</si>
  <si>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</si>
  <si>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</si>
  <si>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</si>
  <si>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</si>
  <si>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</si>
  <si>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</si>
  <si>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</si>
  <si>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</si>
  <si>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</si>
  <si>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</si>
  <si>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</si>
  <si>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</si>
  <si>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</si>
  <si>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</si>
  <si>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</si>
  <si>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</si>
  <si>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</si>
  <si>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</si>
  <si>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</si>
  <si>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</si>
  <si>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</si>
  <si>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</si>
  <si>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</si>
  <si>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</si>
  <si>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</si>
  <si>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</si>
  <si>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</si>
  <si>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</si>
  <si>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</si>
  <si>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</si>
  <si>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</si>
  <si>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</si>
  <si>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</si>
  <si>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</si>
  <si>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</si>
  <si>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</si>
  <si>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</si>
  <si>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</si>
  <si>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</si>
  <si>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</si>
  <si>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</si>
  <si>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</si>
  <si>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</si>
  <si>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</si>
  <si>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</si>
  <si>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</si>
  <si>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</si>
  <si>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</si>
  <si>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</si>
  <si>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</si>
  <si>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</si>
  <si>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</si>
  <si>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</si>
  <si>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</si>
  <si>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</si>
  <si>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</si>
  <si>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</si>
  <si>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</si>
  <si>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</si>
  <si>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</si>
  <si>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</si>
  <si>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</si>
  <si>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</si>
  <si>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</si>
  <si>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</si>
  <si>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</si>
  <si>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</si>
  <si>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</si>
  <si>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</si>
  <si>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</si>
  <si>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</si>
  <si>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</si>
  <si>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</si>
  <si>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</si>
  <si>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</si>
  <si>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</si>
  <si>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</si>
  <si>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</si>
  <si>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</si>
  <si>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</si>
  <si>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</si>
  <si>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</si>
  <si>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</si>
  <si>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</si>
  <si>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</si>
  <si>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</si>
  <si>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</si>
  <si>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</si>
  <si>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</si>
  <si>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</si>
  <si>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</si>
  <si>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</si>
  <si>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</si>
  <si>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</si>
  <si>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</si>
  <si>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</si>
  <si>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</si>
  <si>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</si>
  <si>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</si>
  <si>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</si>
  <si>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</si>
  <si>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</si>
  <si>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</si>
  <si>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</si>
  <si>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</si>
  <si>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</si>
  <si>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</si>
  <si>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</si>
  <si>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</si>
  <si>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</si>
  <si>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</si>
  <si>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</si>
  <si>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</si>
  <si>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</si>
  <si>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</si>
  <si>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</si>
  <si>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</si>
  <si>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</si>
  <si>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</si>
  <si>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</si>
  <si>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</si>
  <si>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</si>
  <si>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</si>
  <si>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</si>
  <si>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</si>
  <si>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</si>
  <si>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</si>
  <si>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</si>
  <si>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</si>
  <si>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</si>
  <si>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</si>
  <si>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</si>
  <si>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</si>
  <si>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</si>
  <si>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</si>
  <si>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</si>
  <si>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</si>
  <si>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</si>
  <si>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</si>
  <si>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</si>
  <si>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</si>
  <si>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</si>
  <si>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</si>
  <si>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</si>
  <si>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</si>
  <si>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</si>
  <si>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</si>
  <si>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</si>
  <si>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</si>
  <si>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</si>
  <si>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</si>
  <si>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</si>
  <si>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</si>
  <si>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</si>
  <si>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</si>
  <si>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</si>
  <si>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</si>
  <si>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</si>
  <si>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</si>
  <si>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</si>
  <si>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</si>
  <si>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</si>
  <si>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</si>
  <si>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</si>
  <si>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</si>
  <si>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</si>
  <si>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</si>
  <si>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</si>
  <si>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</si>
  <si>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</si>
  <si>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</si>
  <si>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</si>
  <si>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</si>
  <si>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</si>
  <si>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</si>
  <si>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</si>
  <si>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</si>
  <si>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</si>
  <si>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</si>
  <si>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</si>
  <si>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</si>
  <si>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</si>
  <si>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</si>
  <si>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</si>
  <si>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</si>
  <si>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</si>
  <si>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</si>
  <si>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</si>
  <si>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</si>
  <si>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</si>
  <si>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</si>
  <si>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</si>
  <si>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</si>
  <si>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</si>
  <si>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</si>
  <si>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</si>
  <si>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</si>
  <si>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</si>
  <si>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</si>
  <si>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</si>
  <si>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</si>
  <si>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</si>
  <si>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</si>
  <si>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</si>
  <si>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</si>
  <si>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</si>
  <si>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</si>
  <si>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</si>
  <si>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</si>
  <si>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</si>
  <si>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</si>
  <si>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</si>
  <si>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</si>
  <si>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</si>
  <si>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</si>
  <si>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</si>
  <si>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</si>
  <si>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</si>
  <si>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</si>
  <si>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</si>
  <si>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</si>
  <si>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</si>
  <si>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</si>
  <si>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</si>
  <si>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</si>
  <si>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</si>
  <si>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</si>
  <si>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</si>
  <si>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</si>
  <si>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</si>
  <si>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</si>
  <si>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</si>
  <si>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</si>
  <si>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</si>
  <si>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</si>
  <si>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</si>
  <si>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</si>
  <si>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</si>
  <si>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</si>
  <si>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</si>
  <si>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</si>
  <si>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</si>
  <si>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</si>
  <si>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</si>
  <si>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</si>
  <si>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</si>
  <si>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</si>
  <si>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</si>
  <si>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</si>
  <si>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</si>
  <si>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</si>
  <si>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</si>
  <si>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</si>
  <si>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</si>
  <si>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</si>
  <si>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</si>
  <si>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</si>
  <si>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</si>
  <si>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</si>
  <si>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</si>
  <si>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</si>
  <si>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</si>
  <si>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</si>
  <si>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</si>
  <si>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</si>
  <si>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</si>
  <si>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</si>
  <si>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</si>
  <si>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</si>
  <si>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</si>
  <si>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</si>
  <si>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</si>
  <si>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</si>
  <si>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</si>
  <si>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</si>
  <si>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</si>
  <si>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</si>
  <si>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</si>
  <si>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</si>
  <si>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</si>
  <si>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</si>
  <si>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</si>
  <si>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</si>
  <si>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</si>
  <si>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</si>
  <si>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</si>
  <si>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</si>
  <si>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</si>
  <si>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</si>
  <si>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</si>
  <si>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</si>
  <si>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</si>
  <si>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</si>
  <si>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</si>
  <si>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</si>
  <si>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</si>
  <si>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</si>
  <si>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</si>
  <si>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</si>
  <si>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</si>
  <si>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</si>
  <si>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</si>
  <si>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</si>
  <si>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</si>
  <si>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</si>
  <si>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</si>
  <si>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</si>
  <si>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</si>
  <si>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</si>
  <si>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</si>
  <si>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</si>
  <si>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</si>
  <si>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</si>
  <si>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</si>
  <si>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</si>
  <si>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</si>
  <si>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</si>
  <si>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</si>
  <si>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</si>
  <si>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</si>
  <si>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</si>
  <si>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</si>
  <si>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</si>
  <si>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</si>
  <si>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</si>
  <si>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</si>
  <si>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</si>
  <si>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</si>
  <si>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</si>
  <si>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</si>
  <si>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</si>
  <si>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</si>
  <si>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</si>
  <si>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</si>
  <si>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</si>
  <si>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</si>
  <si>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</si>
  <si>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</si>
  <si>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</si>
  <si>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</si>
  <si>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</si>
  <si>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</si>
  <si>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</si>
  <si>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</si>
  <si>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</si>
  <si>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</si>
  <si>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</si>
  <si>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</si>
  <si>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</si>
  <si>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</si>
  <si>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</si>
  <si>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</si>
  <si>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</si>
  <si>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</si>
  <si>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</si>
  <si>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</si>
  <si>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</si>
  <si>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</si>
  <si>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</si>
  <si>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</si>
  <si>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</si>
  <si>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</si>
  <si>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</si>
  <si>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</si>
  <si>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</si>
  <si>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</si>
  <si>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</si>
  <si>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</si>
  <si>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</si>
  <si>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</si>
  <si>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</si>
  <si>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</si>
  <si>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</si>
  <si>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</si>
  <si>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</si>
  <si>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</si>
  <si>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</si>
  <si>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</si>
  <si>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</si>
  <si>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</si>
  <si>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</si>
  <si>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</si>
  <si>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</si>
  <si>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</si>
  <si>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</si>
  <si>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</si>
  <si>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</si>
  <si>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</si>
  <si>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</si>
  <si>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</si>
  <si>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</si>
  <si>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</si>
  <si>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</si>
  <si>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</si>
  <si>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</si>
  <si>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</si>
  <si>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</si>
  <si>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</si>
  <si>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</si>
  <si>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</si>
  <si>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</si>
  <si>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</si>
  <si>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</si>
  <si>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</si>
  <si>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</si>
  <si>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</si>
  <si>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</si>
  <si>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</si>
  <si>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</si>
  <si>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</si>
  <si>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</si>
  <si>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</si>
  <si>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</si>
  <si>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</si>
  <si>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</si>
  <si>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</si>
  <si>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</si>
  <si>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</si>
  <si>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</si>
  <si>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</si>
  <si>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</si>
  <si>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</si>
  <si>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</si>
  <si>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</si>
  <si>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</si>
  <si>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</si>
  <si>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</si>
  <si>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</si>
  <si>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</si>
  <si>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</si>
  <si>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</si>
  <si>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</si>
  <si>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</si>
  <si>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</si>
  <si>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</si>
  <si>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</si>
  <si>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</si>
  <si>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</si>
  <si>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</si>
  <si>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</si>
  <si>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</si>
  <si>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</si>
  <si>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</si>
  <si>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</si>
  <si>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</si>
  <si>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</si>
  <si>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</si>
  <si>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</si>
  <si>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</si>
  <si>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</si>
  <si>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</si>
  <si>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</si>
  <si>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</si>
  <si>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</si>
  <si>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</si>
  <si>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</si>
  <si>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</si>
  <si>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</si>
  <si>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</si>
  <si>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</si>
  <si>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</si>
  <si>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</si>
  <si>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</si>
  <si>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</si>
  <si>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</si>
  <si>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</si>
  <si>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</si>
  <si>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</si>
  <si>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</si>
  <si>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</si>
  <si>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</si>
  <si>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</si>
  <si>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</si>
  <si>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</si>
  <si>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</si>
  <si>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</si>
  <si>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</si>
  <si>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</si>
  <si>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</si>
  <si>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</si>
  <si>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</si>
  <si>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</si>
  <si>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</si>
  <si>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</si>
  <si>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</si>
  <si>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</si>
  <si>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</si>
  <si>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</si>
  <si>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</si>
  <si>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</si>
  <si>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</si>
  <si>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</si>
  <si>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</si>
  <si>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</si>
  <si>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</si>
  <si>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</si>
  <si>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</si>
  <si>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</si>
  <si>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</si>
  <si>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</si>
  <si>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</si>
  <si>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</si>
  <si>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</si>
  <si>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</si>
  <si>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</si>
  <si>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</si>
  <si>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</si>
  <si>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</si>
  <si>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</si>
  <si>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</si>
  <si>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</si>
  <si>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</si>
  <si>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</si>
  <si>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</si>
  <si>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</si>
  <si>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</si>
  <si>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</si>
  <si>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</si>
  <si>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</si>
  <si>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</si>
  <si>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</si>
  <si>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</si>
  <si>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</si>
  <si>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</si>
  <si>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</si>
  <si>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</si>
  <si>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</si>
  <si>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</si>
  <si>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</si>
  <si>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</si>
  <si>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</si>
  <si>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</si>
  <si>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</si>
  <si>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</si>
  <si>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</si>
  <si>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</si>
  <si>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</si>
  <si>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</si>
  <si>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</si>
  <si>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</si>
  <si>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</si>
  <si>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</si>
  <si>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</si>
  <si>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</si>
  <si>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</si>
  <si>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</si>
  <si>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</si>
  <si>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</si>
  <si>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</si>
  <si>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</si>
  <si>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</si>
  <si>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</si>
  <si>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</si>
  <si>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</si>
  <si>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</si>
  <si>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</si>
  <si>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</si>
  <si>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</si>
  <si>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</si>
  <si>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</si>
  <si>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</si>
  <si>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</si>
  <si>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</si>
  <si>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</si>
  <si>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</si>
  <si>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</si>
  <si>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</si>
  <si>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</si>
  <si>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</si>
  <si>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</si>
  <si>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</si>
  <si>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</si>
  <si>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</si>
  <si>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</si>
  <si>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</si>
  <si>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</si>
  <si>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</si>
  <si>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</si>
  <si>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</si>
  <si>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</si>
  <si>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</si>
  <si>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</si>
  <si>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</si>
  <si>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</si>
  <si>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</si>
  <si>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</si>
  <si>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</si>
  <si>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</si>
  <si>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</si>
  <si>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</si>
  <si>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</si>
  <si>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</si>
  <si>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</si>
  <si>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</si>
  <si>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</si>
  <si>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</si>
  <si>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</si>
  <si>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</si>
  <si>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</si>
  <si>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</si>
  <si>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</si>
  <si>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</si>
  <si>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</si>
  <si>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</si>
  <si>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</si>
  <si>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</si>
  <si>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</si>
  <si>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</si>
  <si>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</si>
  <si>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</si>
  <si>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</si>
  <si>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</si>
  <si>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</si>
  <si>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</si>
  <si>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</si>
  <si>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</si>
  <si>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</si>
  <si>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</si>
  <si>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</si>
  <si>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</si>
  <si>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</si>
  <si>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</si>
  <si>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</si>
  <si>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</si>
  <si>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</si>
  <si>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</si>
  <si>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</si>
  <si>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</si>
  <si>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</si>
  <si>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</si>
  <si>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</si>
  <si>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</si>
  <si>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</si>
  <si>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</si>
  <si>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</si>
  <si>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</si>
  <si>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</si>
  <si>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</si>
  <si>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</si>
  <si>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</si>
  <si>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</si>
  <si>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</si>
  <si>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</si>
  <si>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</si>
  <si>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</si>
  <si>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</si>
  <si>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</si>
  <si>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</si>
  <si>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</si>
  <si>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</si>
  <si>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</si>
  <si>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</si>
  <si>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</si>
  <si>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</si>
  <si>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</si>
  <si>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</si>
  <si>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</si>
  <si>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</si>
  <si>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</si>
  <si>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</si>
  <si>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</si>
  <si>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</si>
  <si>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</si>
  <si>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</si>
  <si>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</si>
  <si>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</si>
  <si>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</si>
  <si>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</si>
  <si>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</si>
  <si>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</si>
  <si>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</si>
  <si>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</si>
  <si>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</si>
  <si>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</si>
  <si>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</si>
  <si>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</si>
  <si>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</si>
  <si>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</si>
  <si>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</si>
  <si>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</si>
  <si>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</si>
  <si>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</si>
  <si>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</si>
  <si>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</si>
  <si>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</si>
  <si>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</si>
  <si>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</si>
  <si>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</si>
  <si>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</si>
  <si>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</si>
  <si>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</si>
  <si>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</si>
  <si>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</si>
  <si>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</si>
  <si>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</si>
  <si>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</si>
  <si>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</si>
  <si>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</si>
  <si>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</si>
  <si>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</si>
  <si>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</si>
  <si>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</si>
  <si>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</si>
  <si>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</si>
  <si>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</si>
  <si>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</si>
  <si>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</si>
  <si>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</si>
  <si>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</si>
  <si>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</si>
  <si>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</si>
  <si>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</si>
  <si>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</si>
  <si>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</si>
  <si>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</si>
  <si>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</si>
  <si>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</si>
  <si>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</si>
  <si>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</si>
  <si>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</si>
  <si>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</si>
  <si>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</si>
  <si>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</si>
  <si>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</si>
  <si>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</si>
  <si>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</si>
  <si>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</si>
  <si>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</si>
  <si>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</si>
  <si>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</si>
  <si>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</si>
  <si>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</si>
  <si>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</si>
  <si>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</si>
  <si>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</si>
  <si>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</si>
  <si>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</si>
  <si>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</si>
  <si>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</si>
  <si>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</si>
  <si>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</si>
  <si>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</si>
  <si>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</si>
  <si>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</si>
  <si>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</si>
  <si>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</si>
  <si>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</si>
  <si>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</si>
  <si>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</si>
  <si>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</si>
  <si>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</si>
  <si>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</si>
  <si>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</si>
  <si>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</si>
  <si>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</si>
  <si>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</si>
  <si>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</si>
  <si>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</si>
  <si>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</si>
  <si>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</si>
  <si>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</si>
  <si>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</si>
  <si>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</si>
  <si>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</si>
  <si>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</si>
  <si>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</si>
  <si>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</si>
  <si>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</si>
  <si>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</si>
  <si>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</si>
  <si>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</si>
  <si>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</si>
  <si>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</si>
  <si>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</si>
  <si>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</si>
  <si>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</si>
  <si>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</si>
  <si>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</si>
  <si>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</si>
  <si>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</si>
  <si>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</si>
  <si>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</si>
  <si>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</si>
  <si>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</si>
  <si>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</si>
  <si>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</si>
  <si>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</si>
  <si>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</si>
  <si>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</si>
  <si>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</si>
  <si>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</si>
  <si>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</si>
  <si>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</si>
  <si>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</si>
  <si>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</si>
  <si>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</si>
  <si>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</si>
  <si>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</si>
  <si>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</si>
  <si>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</si>
  <si>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</si>
  <si>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</si>
  <si>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</si>
  <si>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</si>
  <si>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</si>
  <si>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</si>
  <si>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</si>
  <si>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</si>
  <si>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</si>
  <si>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</si>
  <si>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</si>
  <si>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</si>
  <si>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</si>
  <si>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</si>
  <si>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</si>
  <si>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</si>
  <si>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</si>
  <si>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</si>
  <si>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</si>
  <si>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</si>
  <si>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</si>
  <si>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</si>
  <si>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</si>
  <si>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</si>
  <si>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</si>
  <si>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</si>
  <si>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</si>
  <si>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</si>
  <si>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</si>
  <si>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</si>
  <si>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</si>
  <si>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</si>
  <si>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</si>
  <si>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</si>
  <si>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</si>
  <si>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</si>
  <si>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</si>
  <si>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</si>
  <si>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</si>
  <si>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</si>
  <si>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</si>
  <si>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</si>
  <si>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</si>
  <si>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</si>
  <si>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</si>
  <si>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</si>
  <si>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</si>
  <si>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</si>
  <si>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</si>
  <si>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</si>
  <si>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</si>
  <si>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</si>
  <si>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</si>
  <si>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</si>
  <si>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</si>
  <si>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</si>
  <si>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</si>
  <si>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</si>
  <si>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</si>
  <si>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</si>
  <si>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</si>
  <si>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</si>
  <si>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</si>
  <si>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</si>
  <si>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</si>
  <si>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</si>
  <si>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</si>
  <si>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</si>
  <si>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</si>
  <si>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</si>
  <si>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</si>
  <si>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</si>
  <si>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</si>
  <si>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</si>
  <si>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</si>
  <si>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</si>
  <si>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</si>
  <si>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</si>
  <si>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</si>
  <si>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</si>
  <si>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</si>
  <si>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</si>
  <si>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</si>
  <si>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</si>
  <si>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</si>
  <si>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</si>
  <si>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</si>
  <si>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</si>
  <si>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</si>
  <si>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</si>
  <si>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</si>
  <si>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</si>
  <si>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</si>
  <si>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</si>
  <si>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</si>
  <si>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</si>
  <si>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</si>
  <si>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</si>
  <si>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</si>
  <si>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</si>
  <si>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</si>
  <si>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</si>
  <si>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</si>
  <si>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</si>
  <si>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</si>
  <si>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</si>
  <si>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</si>
  <si>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</si>
  <si>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</si>
  <si>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</si>
  <si>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</si>
  <si>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</si>
  <si>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</si>
  <si>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</si>
  <si>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</si>
  <si>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</si>
  <si>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</si>
  <si>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</si>
  <si>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</si>
  <si>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</si>
  <si>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</si>
  <si>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</si>
  <si>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</si>
  <si>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</si>
  <si>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</si>
  <si>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</si>
  <si>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</si>
  <si>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</si>
  <si>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</si>
  <si>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</si>
  <si>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</si>
  <si>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</si>
  <si>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</si>
  <si>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</si>
  <si>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</si>
  <si>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</si>
  <si>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</si>
  <si>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</si>
  <si>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</si>
  <si>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</si>
  <si>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</si>
  <si>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</si>
  <si>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</si>
  <si>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</si>
  <si>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</si>
  <si>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</si>
  <si>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</si>
  <si>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</si>
  <si>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</si>
  <si>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</si>
  <si>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</si>
  <si>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</si>
  <si>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</si>
  <si>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</si>
  <si>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</si>
  <si>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</si>
  <si>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</si>
  <si>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</si>
  <si>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</si>
  <si>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</si>
  <si>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</si>
  <si>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</si>
  <si>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</si>
  <si>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</si>
  <si>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</si>
  <si>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</si>
  <si>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</si>
  <si>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</si>
  <si>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</si>
  <si>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</si>
  <si>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</si>
  <si>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</si>
  <si>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</si>
  <si>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</si>
  <si>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</si>
  <si>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</si>
  <si>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</si>
  <si>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</si>
  <si>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</si>
  <si>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</si>
  <si>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</si>
  <si>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</si>
  <si>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</si>
  <si>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</si>
  <si>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</si>
  <si>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</si>
  <si>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</si>
  <si>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</si>
  <si>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</si>
  <si>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</si>
  <si>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</si>
  <si>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</si>
  <si>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</si>
  <si>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</si>
  <si>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</si>
  <si>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</si>
  <si>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</si>
  <si>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</si>
  <si>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</si>
  <si>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</si>
  <si>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</si>
  <si>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</si>
  <si>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</si>
  <si>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</si>
  <si>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</si>
  <si>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</si>
  <si>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</si>
  <si>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</si>
  <si>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</si>
  <si>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</si>
  <si>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</si>
  <si>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</si>
  <si>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</si>
  <si>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</si>
  <si>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</si>
  <si>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</si>
  <si>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</si>
  <si>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</si>
  <si>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</si>
  <si>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</si>
  <si>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</si>
  <si>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</si>
  <si>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</si>
  <si>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</si>
  <si>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</si>
  <si>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</si>
  <si>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</si>
  <si>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</si>
  <si>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</si>
  <si>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</si>
  <si>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</si>
  <si>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</si>
  <si>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</si>
  <si>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</si>
  <si>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</si>
  <si>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</si>
  <si>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</si>
  <si>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</si>
  <si>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</si>
  <si>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</si>
  <si>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</si>
  <si>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</si>
  <si>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</si>
  <si>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</si>
  <si>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</si>
  <si>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</si>
  <si>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</si>
  <si>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</si>
  <si>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</si>
  <si>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</si>
  <si>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</si>
  <si>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</si>
  <si>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</si>
  <si>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</si>
  <si>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</si>
  <si>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</si>
  <si>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</si>
  <si>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</si>
  <si>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</si>
  <si>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</si>
  <si>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</si>
  <si>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</si>
  <si>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</si>
  <si>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</si>
  <si>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</si>
  <si>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</si>
  <si>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</si>
  <si>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</si>
  <si>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</si>
  <si>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</si>
  <si>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</si>
  <si>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</si>
  <si>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</si>
  <si>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</si>
  <si>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</si>
  <si>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</si>
  <si>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</si>
  <si>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</si>
  <si>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</si>
  <si>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</si>
  <si>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</si>
  <si>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</si>
  <si>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</si>
  <si>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</si>
  <si>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</si>
  <si>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</si>
  <si>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</si>
  <si>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</si>
  <si>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</si>
  <si>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</si>
  <si>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</si>
  <si>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</si>
  <si>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</si>
  <si>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</si>
  <si>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</si>
  <si>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</si>
  <si>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</si>
  <si>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</si>
  <si>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</si>
  <si>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</si>
  <si>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</si>
  <si>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</si>
  <si>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</si>
  <si>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</si>
  <si>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</si>
  <si>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</si>
  <si>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</si>
  <si>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</si>
  <si>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</si>
  <si>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</si>
  <si>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</si>
  <si>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</si>
  <si>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</si>
  <si>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</si>
  <si>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</si>
  <si>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</si>
  <si>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</si>
  <si>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</si>
  <si>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</si>
  <si>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</si>
  <si>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</si>
  <si>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</si>
  <si>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</si>
  <si>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</si>
  <si>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</si>
  <si>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</si>
  <si>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</si>
  <si>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</si>
  <si>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</si>
  <si>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</si>
  <si>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</si>
  <si>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</si>
  <si>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</si>
  <si>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</si>
  <si>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</si>
  <si>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</si>
  <si>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</si>
  <si>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</si>
  <si>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</si>
  <si>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</si>
  <si>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</si>
  <si>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</si>
  <si>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</si>
  <si>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</si>
  <si>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</si>
  <si>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</si>
  <si>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</si>
  <si>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</si>
  <si>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</si>
  <si>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</si>
  <si>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</si>
  <si>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</si>
  <si>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</si>
  <si>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</si>
  <si>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</si>
  <si>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</si>
  <si>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</si>
  <si>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</si>
  <si>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</si>
  <si>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</si>
  <si>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</si>
  <si>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</si>
  <si>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</si>
  <si>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</si>
  <si>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</si>
  <si>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</si>
  <si>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</si>
  <si>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</si>
  <si>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</si>
  <si>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</si>
  <si>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</si>
  <si>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</si>
  <si>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</si>
  <si>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</si>
  <si>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</si>
  <si>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</si>
  <si>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</si>
  <si>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</si>
  <si>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</si>
  <si>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</si>
  <si>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</si>
  <si>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</si>
  <si>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</si>
  <si>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</si>
  <si>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</si>
  <si>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</si>
  <si>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</si>
  <si>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</si>
  <si>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</si>
  <si>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</si>
  <si>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</si>
  <si>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</si>
  <si>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</si>
  <si>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</si>
  <si>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</si>
  <si>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</si>
  <si>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</si>
  <si>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</si>
  <si>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</si>
  <si>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</si>
  <si>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</si>
  <si>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</si>
  <si>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</si>
  <si>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</si>
  <si>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</si>
  <si>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</si>
  <si>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</si>
  <si>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</si>
  <si>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</si>
  <si>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</si>
  <si>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</si>
  <si>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</si>
  <si>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</si>
  <si>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</si>
  <si>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</si>
  <si>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</si>
  <si>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</si>
  <si>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</si>
  <si>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</si>
  <si>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</si>
  <si>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</si>
  <si>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</si>
  <si>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</si>
  <si>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</si>
  <si>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</si>
  <si>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</si>
  <si>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</si>
  <si>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</si>
  <si>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</si>
  <si>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</si>
  <si>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</si>
  <si>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</si>
  <si>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</si>
  <si>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</si>
  <si>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</si>
  <si>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</si>
  <si>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</si>
  <si>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</si>
  <si>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</si>
  <si>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</si>
  <si>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</si>
  <si>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</si>
  <si>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</si>
  <si>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</si>
  <si>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</si>
  <si>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</si>
  <si>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</si>
  <si>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</si>
  <si>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</si>
  <si>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</si>
  <si>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</si>
  <si>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</si>
  <si>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</si>
  <si>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</si>
  <si>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</si>
  <si>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</si>
  <si>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</si>
  <si>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</si>
  <si>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</si>
  <si>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</si>
  <si>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</si>
  <si>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</si>
  <si>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</si>
  <si>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</si>
  <si>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</si>
  <si>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</si>
  <si>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</si>
  <si>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</si>
  <si>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</si>
  <si>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</si>
  <si>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</si>
  <si>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</si>
  <si>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</si>
  <si>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</si>
  <si>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</si>
  <si>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</si>
  <si>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</si>
  <si>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</si>
  <si>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</si>
  <si>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</si>
  <si>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</si>
  <si>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</si>
  <si>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</si>
  <si>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</si>
  <si>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</si>
  <si>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</si>
  <si>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</si>
  <si>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</si>
  <si>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</si>
  <si>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</si>
  <si>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</si>
  <si>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</si>
  <si>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</si>
  <si>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</si>
  <si>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</si>
  <si>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</si>
  <si>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</si>
  <si>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</si>
  <si>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</si>
  <si>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</si>
  <si>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</si>
  <si>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</si>
  <si>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</si>
  <si>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</si>
  <si>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</si>
  <si>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</si>
  <si>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</si>
  <si>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</si>
  <si>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</si>
  <si>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</si>
  <si>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</si>
  <si>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</si>
  <si>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</si>
  <si>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</si>
  <si>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</si>
  <si>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</si>
  <si>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</si>
  <si>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</si>
  <si>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</si>
  <si>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</si>
  <si>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</si>
  <si>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</si>
  <si>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</si>
  <si>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</si>
  <si>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</si>
  <si>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</si>
  <si>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</si>
  <si>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</si>
  <si>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</si>
  <si>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</si>
  <si>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</si>
  <si>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</si>
  <si>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</si>
  <si>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</si>
  <si>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</si>
  <si>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</si>
  <si>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</si>
  <si>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</si>
  <si>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</si>
  <si>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</si>
  <si>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</si>
  <si>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</si>
  <si>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</si>
  <si>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</si>
  <si>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</si>
  <si>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</si>
  <si>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</si>
  <si>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</si>
  <si>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</si>
  <si>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</si>
  <si>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</si>
  <si>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</si>
  <si>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</si>
  <si>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</si>
  <si>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</si>
  <si>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</si>
  <si>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</si>
  <si>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</si>
  <si>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</si>
  <si>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</si>
  <si>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</si>
  <si>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</si>
  <si>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</si>
  <si>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</si>
  <si>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</si>
  <si>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</si>
  <si>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</si>
  <si>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</si>
  <si>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</si>
  <si>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</si>
  <si>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</si>
  <si>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</si>
  <si>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</si>
  <si>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</si>
  <si>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</si>
  <si>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</si>
  <si>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</si>
  <si>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</si>
  <si>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</si>
  <si>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</si>
  <si>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</si>
  <si>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</si>
  <si>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</si>
  <si>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</si>
  <si>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</si>
  <si>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</si>
  <si>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</si>
  <si>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</si>
  <si>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</si>
  <si>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</si>
  <si>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</si>
  <si>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</si>
  <si>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</si>
  <si>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</si>
  <si>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</si>
  <si>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</si>
  <si>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</si>
  <si>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</si>
  <si>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</si>
  <si>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</si>
  <si>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</si>
  <si>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</si>
  <si>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</si>
  <si>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</si>
  <si>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</si>
  <si>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</si>
  <si>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</si>
  <si>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</si>
  <si>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</si>
  <si>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</si>
  <si>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</si>
  <si>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</si>
  <si>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</si>
  <si>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</si>
  <si>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</si>
  <si>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</si>
  <si>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</si>
  <si>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</si>
  <si>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</si>
  <si>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</si>
  <si>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</si>
  <si>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</si>
  <si>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</si>
  <si>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</si>
  <si>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</si>
  <si>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</si>
  <si>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</si>
  <si>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</si>
  <si>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</si>
  <si>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</si>
  <si>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</si>
  <si>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</si>
  <si>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</si>
  <si>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</si>
  <si>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</si>
  <si>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</si>
  <si>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</si>
  <si>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</si>
  <si>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</si>
  <si>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</si>
  <si>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</si>
  <si>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</si>
  <si>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</si>
  <si>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</si>
  <si>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</si>
  <si>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</si>
  <si>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</si>
  <si>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</si>
  <si>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</si>
  <si>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</si>
  <si>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</si>
  <si>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</si>
  <si>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</si>
  <si>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</si>
  <si>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</si>
  <si>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</si>
  <si>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</si>
  <si>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</si>
  <si>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</si>
  <si>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</si>
  <si>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</si>
  <si>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</si>
  <si>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</si>
  <si>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</si>
  <si>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</si>
  <si>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</si>
  <si>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</si>
  <si>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</si>
  <si>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</si>
  <si>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</si>
  <si>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</si>
  <si>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</si>
  <si>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</si>
  <si>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</si>
  <si>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</si>
  <si>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</si>
  <si>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</si>
  <si>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</si>
  <si>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</si>
  <si>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</si>
  <si>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</si>
  <si>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</si>
  <si>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</si>
  <si>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</si>
  <si>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</si>
  <si>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</si>
  <si>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</si>
  <si>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</si>
  <si>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</si>
  <si>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</si>
  <si>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</si>
  <si>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</si>
  <si>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</si>
  <si>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</si>
  <si>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</si>
  <si>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</si>
  <si>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</si>
  <si>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</si>
  <si>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</si>
  <si>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</si>
  <si>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</si>
  <si>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</si>
  <si>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</si>
  <si>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</si>
  <si>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</si>
  <si>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</si>
  <si>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</si>
  <si>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</si>
  <si>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</si>
  <si>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</si>
  <si>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</si>
  <si>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</si>
  <si>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</si>
  <si>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</si>
  <si>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</si>
  <si>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</si>
  <si>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</si>
  <si>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</si>
  <si>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</si>
  <si>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</si>
  <si>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</si>
  <si>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</si>
  <si>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</si>
  <si>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</si>
  <si>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</si>
  <si>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</si>
  <si>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</si>
  <si>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</si>
  <si>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</si>
  <si>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</si>
  <si>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</si>
  <si>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</si>
  <si>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</si>
  <si>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</si>
  <si>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</si>
  <si>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</si>
  <si>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</si>
  <si>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</si>
  <si>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</si>
  <si>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</si>
  <si>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</si>
  <si>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</si>
  <si>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</si>
  <si>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</si>
  <si>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</si>
  <si>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</si>
  <si>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</si>
  <si>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</si>
  <si>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</si>
  <si>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</si>
  <si>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</si>
  <si>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</si>
  <si>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</si>
  <si>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</si>
  <si>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</si>
  <si>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</si>
  <si>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</si>
  <si>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</si>
  <si>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</si>
  <si>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</si>
  <si>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</si>
  <si>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</si>
  <si>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</si>
  <si>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</si>
  <si>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</si>
  <si>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</si>
  <si>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</si>
  <si>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</si>
  <si>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</si>
  <si>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</si>
  <si>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</si>
  <si>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</si>
  <si>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</si>
  <si>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</si>
  <si>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</si>
  <si>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</si>
  <si>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</si>
  <si>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</si>
  <si>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</si>
  <si>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</si>
  <si>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</si>
  <si>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</si>
  <si>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</si>
  <si>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</si>
  <si>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</si>
  <si>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</si>
  <si>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</si>
  <si>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</si>
  <si>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</si>
  <si>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</si>
  <si>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</si>
  <si>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</si>
  <si>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</si>
  <si>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</si>
  <si>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</si>
  <si>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</si>
  <si>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</si>
  <si>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</si>
  <si>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</si>
  <si>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</si>
  <si>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</si>
  <si>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</si>
  <si>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</si>
  <si>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</si>
  <si>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</si>
  <si>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</si>
  <si>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</si>
  <si>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</si>
  <si>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</si>
  <si>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</si>
  <si>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</si>
  <si>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</si>
  <si>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</si>
  <si>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</si>
  <si>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</si>
  <si>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</si>
  <si>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</si>
  <si>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</si>
  <si>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</si>
  <si>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</si>
  <si>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</si>
  <si>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</si>
  <si>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</si>
  <si>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</si>
  <si>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</si>
  <si>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</si>
  <si>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</si>
  <si>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</si>
  <si>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</si>
  <si>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</si>
  <si>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</si>
  <si>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</si>
  <si>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</si>
  <si>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</si>
  <si>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</si>
  <si>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</si>
  <si>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</si>
  <si>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</si>
  <si>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</si>
  <si>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</si>
  <si>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</si>
  <si>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</si>
  <si>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</si>
  <si>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</si>
  <si>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</si>
  <si>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</si>
  <si>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</si>
  <si>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</si>
  <si>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</si>
  <si>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</si>
  <si>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</si>
  <si>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</si>
  <si>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</si>
  <si>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</si>
  <si>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</si>
  <si>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</si>
  <si>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</si>
  <si>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</si>
  <si>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</si>
  <si>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</si>
  <si>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</si>
  <si>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</si>
  <si>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</si>
  <si>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</si>
  <si>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</si>
  <si>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</si>
  <si>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</si>
  <si>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</si>
  <si>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</si>
  <si>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</si>
  <si>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</si>
  <si>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</si>
  <si>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</si>
  <si>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</si>
  <si>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</si>
  <si>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</si>
  <si>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</si>
  <si>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</si>
  <si>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</si>
  <si>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</si>
  <si>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</si>
  <si>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</si>
  <si>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</si>
  <si>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</si>
  <si>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</si>
  <si>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</si>
  <si>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</si>
  <si>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</si>
  <si>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</si>
  <si>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</si>
  <si>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</si>
  <si>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</si>
  <si>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</si>
  <si>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</si>
  <si>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</si>
  <si>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</si>
  <si>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</si>
  <si>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</si>
  <si>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</si>
  <si>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</si>
  <si>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</si>
  <si>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</si>
  <si>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</si>
  <si>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</si>
  <si>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</si>
  <si>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</si>
  <si>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</si>
  <si>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</si>
  <si>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</si>
  <si>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</si>
  <si>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</si>
  <si>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</si>
  <si>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</si>
  <si>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</si>
  <si>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</si>
  <si>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</si>
  <si>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</si>
  <si>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</si>
  <si>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</si>
  <si>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</si>
  <si>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</si>
  <si>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</si>
  <si>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</si>
  <si>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</si>
  <si>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</si>
  <si>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</si>
  <si>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</si>
  <si>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</si>
  <si>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</si>
  <si>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</si>
  <si>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</si>
  <si>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</si>
  <si>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</si>
  <si>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</si>
  <si>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</si>
  <si>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</si>
  <si>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</si>
  <si>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</si>
  <si>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</si>
  <si>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</si>
  <si>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</si>
  <si>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</si>
  <si>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</si>
  <si>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</si>
  <si>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</si>
  <si>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</si>
  <si>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</si>
  <si>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</si>
  <si>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</si>
  <si>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</si>
  <si>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</si>
  <si>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</si>
  <si>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</si>
  <si>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</si>
  <si>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</si>
  <si>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</si>
  <si>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</si>
  <si>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</si>
  <si>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</si>
  <si>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</si>
  <si>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</si>
  <si>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</si>
  <si>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</si>
  <si>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</si>
  <si>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</si>
  <si>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</si>
  <si>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</si>
  <si>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</si>
  <si>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</si>
  <si>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</si>
  <si>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</si>
  <si>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</si>
  <si>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</si>
  <si>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</si>
  <si>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</si>
  <si>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</si>
  <si>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</si>
  <si>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</si>
  <si>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</si>
  <si>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</si>
  <si>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</si>
  <si>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</si>
  <si>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</si>
  <si>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</si>
  <si>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</si>
  <si>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</si>
  <si>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</si>
  <si>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</si>
  <si>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</si>
  <si>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</si>
  <si>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</si>
  <si>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</si>
  <si>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</si>
  <si>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</si>
  <si>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</si>
  <si>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</si>
  <si>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</si>
  <si>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</si>
  <si>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</si>
  <si>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</si>
  <si>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</si>
  <si>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</si>
  <si>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</si>
  <si>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</si>
  <si>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</si>
  <si>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</si>
  <si>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</si>
  <si>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</si>
  <si>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</si>
  <si>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</si>
  <si>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</si>
  <si>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</si>
  <si>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</si>
  <si>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</si>
  <si>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</si>
  <si>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</si>
  <si>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</si>
  <si>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</si>
  <si>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</si>
  <si>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</si>
  <si>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</si>
  <si>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</si>
  <si>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</si>
  <si>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</si>
  <si>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</si>
  <si>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</si>
  <si>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</si>
  <si>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</si>
  <si>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</si>
  <si>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</si>
  <si>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</si>
  <si>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</si>
  <si>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</si>
  <si>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</si>
  <si>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</si>
  <si>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</si>
  <si>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</si>
  <si>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</si>
  <si>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</si>
  <si>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</si>
  <si>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</si>
  <si>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</si>
  <si>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</si>
  <si>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</si>
  <si>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</si>
  <si>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</si>
  <si>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</si>
  <si>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</si>
  <si>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</si>
  <si>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</si>
  <si>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</si>
  <si>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</si>
  <si>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</si>
  <si>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</si>
  <si>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</si>
  <si>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</si>
  <si>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</si>
  <si>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</si>
  <si>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</si>
  <si>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</si>
  <si>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</si>
  <si>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</si>
  <si>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</si>
  <si>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</si>
  <si>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</si>
  <si>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</si>
  <si>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</si>
  <si>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</si>
  <si>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</si>
  <si>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</si>
  <si>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</si>
  <si>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</si>
  <si>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</si>
  <si>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</si>
  <si>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</si>
  <si>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</si>
  <si>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</si>
  <si>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</si>
  <si>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</si>
  <si>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</si>
  <si>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</si>
  <si>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</si>
  <si>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</si>
  <si>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</si>
  <si>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</si>
  <si>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</si>
  <si>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</si>
  <si>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</si>
  <si>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</si>
  <si>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</si>
  <si>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</si>
  <si>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</si>
  <si>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</si>
  <si>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</si>
  <si>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</si>
  <si>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</si>
  <si>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</si>
  <si>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</si>
  <si>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</si>
  <si>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</si>
  <si>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</si>
  <si>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</si>
  <si>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</si>
  <si>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</si>
  <si>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</si>
  <si>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</si>
  <si>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</si>
  <si>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</si>
  <si>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</si>
  <si>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</si>
  <si>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</si>
  <si>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</si>
  <si>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</si>
  <si>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</si>
  <si>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</si>
  <si>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</si>
  <si>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</si>
  <si>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</si>
  <si>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</si>
  <si>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</si>
  <si>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</si>
  <si>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</si>
  <si>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</si>
  <si>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</si>
  <si>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</si>
  <si>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</si>
  <si>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</si>
  <si>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</si>
  <si>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</si>
  <si>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</si>
  <si>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</si>
  <si>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</si>
  <si>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</si>
  <si>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</si>
  <si>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</si>
  <si>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</si>
  <si>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</si>
  <si>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</si>
  <si>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</si>
  <si>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</si>
  <si>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</si>
  <si>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</si>
  <si>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</si>
  <si>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</si>
  <si>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</si>
  <si>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</si>
  <si>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</si>
  <si>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</si>
  <si>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</si>
  <si>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</si>
  <si>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</si>
  <si>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</si>
  <si>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</si>
  <si>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</si>
  <si>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</si>
  <si>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</si>
  <si>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</si>
  <si>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</si>
  <si>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</si>
  <si>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</si>
  <si>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</si>
  <si>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</si>
  <si>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</si>
  <si>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</si>
  <si>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</si>
  <si>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</si>
  <si>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</si>
  <si>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</si>
  <si>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</si>
  <si>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</si>
  <si>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</si>
  <si>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</si>
  <si>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</si>
  <si>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</si>
  <si>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</si>
  <si>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</si>
  <si>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</si>
  <si>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</si>
  <si>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</si>
  <si>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</si>
  <si>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</si>
  <si>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</si>
  <si>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</si>
  <si>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</si>
  <si>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</si>
  <si>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</si>
  <si>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</si>
  <si>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</si>
  <si>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</si>
  <si>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</si>
  <si>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</si>
  <si>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</si>
  <si>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</si>
  <si>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</si>
  <si>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</si>
  <si>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</si>
  <si>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</si>
  <si>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</si>
  <si>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</si>
  <si>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</si>
  <si>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</si>
  <si>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</si>
  <si>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</si>
  <si>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</si>
  <si>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</si>
  <si>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</si>
  <si>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</si>
  <si>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</si>
  <si>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</si>
  <si>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</si>
  <si>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</si>
  <si>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</si>
  <si>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</si>
  <si>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</si>
  <si>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</si>
  <si>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</si>
  <si>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</si>
  <si>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</si>
  <si>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</si>
  <si>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</si>
  <si>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</si>
  <si>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</si>
  <si>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</si>
  <si>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</si>
  <si>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</si>
  <si>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</si>
  <si>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</si>
  <si>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</si>
  <si>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</si>
  <si>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</si>
  <si>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</si>
  <si>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</si>
  <si>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</si>
  <si>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</si>
  <si>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</si>
  <si>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</si>
  <si>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</si>
  <si>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</si>
  <si>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</si>
  <si>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</si>
  <si>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</si>
  <si>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</si>
  <si>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</si>
  <si>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</si>
  <si>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</si>
  <si>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</si>
  <si>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</si>
  <si>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</si>
  <si>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</si>
  <si>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</si>
  <si>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</si>
  <si>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</si>
  <si>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</si>
  <si>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</si>
  <si>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</si>
  <si>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</si>
  <si>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</si>
  <si>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</si>
  <si>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</si>
  <si>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</si>
  <si>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</si>
  <si>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</si>
  <si>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</si>
  <si>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</si>
  <si>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</si>
  <si>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</si>
  <si>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</si>
  <si>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</si>
  <si>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</si>
  <si>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</si>
  <si>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</si>
  <si>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</si>
  <si>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</si>
  <si>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</si>
  <si>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</si>
  <si>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</si>
  <si>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</si>
  <si>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</si>
  <si>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</si>
  <si>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</si>
  <si>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</si>
  <si>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</si>
  <si>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</si>
  <si>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</si>
  <si>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</si>
  <si>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</si>
  <si>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</si>
  <si>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</si>
  <si>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</si>
  <si>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</si>
  <si>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</si>
  <si>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</si>
  <si>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</si>
  <si>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</si>
  <si>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</si>
  <si>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</si>
  <si>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</si>
  <si>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</si>
  <si>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</si>
  <si>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</si>
  <si>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</si>
  <si>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</si>
  <si>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</si>
  <si>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</si>
  <si>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</si>
  <si>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</si>
  <si>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</si>
  <si>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</si>
  <si>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</si>
  <si>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</si>
  <si>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</si>
  <si>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</si>
  <si>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</si>
  <si>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</si>
  <si>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</si>
  <si>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</si>
  <si>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</si>
  <si>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</si>
  <si>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</si>
  <si>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</si>
  <si>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</si>
  <si>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</si>
  <si>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</si>
  <si>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</si>
  <si>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</si>
  <si>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</si>
  <si>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</si>
  <si>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</si>
  <si>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</si>
  <si>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</si>
  <si>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</si>
  <si>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</si>
  <si>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</si>
  <si>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</si>
  <si>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</si>
  <si>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</si>
  <si>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</si>
  <si>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</si>
  <si>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</si>
  <si>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</si>
  <si>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</si>
  <si>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</si>
  <si>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</si>
  <si>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</si>
  <si>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</si>
  <si>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</si>
  <si>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</si>
  <si>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</si>
  <si>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</si>
  <si>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</si>
  <si>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</si>
  <si>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</si>
  <si>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</si>
  <si>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</si>
  <si>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</si>
  <si>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</si>
  <si>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</si>
  <si>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</si>
  <si>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</si>
  <si>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</si>
  <si>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</si>
  <si>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</si>
  <si>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</si>
  <si>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</si>
  <si>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</si>
  <si>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</si>
  <si>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</si>
  <si>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</si>
  <si>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</si>
  <si>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</si>
  <si>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</si>
  <si>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</si>
  <si>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</si>
  <si>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</si>
  <si>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</si>
  <si>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</si>
  <si>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</si>
  <si>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</si>
  <si>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</si>
  <si>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</si>
  <si>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</si>
  <si>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</si>
  <si>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</si>
  <si>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</si>
  <si>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</si>
  <si>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</si>
  <si>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</si>
  <si>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</si>
  <si>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</si>
  <si>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</si>
  <si>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</si>
  <si>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</si>
  <si>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</si>
  <si>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</si>
  <si>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</si>
  <si>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</si>
  <si>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</si>
  <si>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</si>
  <si>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</si>
  <si>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</si>
  <si>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</si>
  <si>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</si>
  <si>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</si>
  <si>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</si>
  <si>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</si>
  <si>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</si>
  <si>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</si>
  <si>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</si>
  <si>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</si>
  <si>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</si>
  <si>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</si>
  <si>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</si>
  <si>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</si>
  <si>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</si>
  <si>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</si>
  <si>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</si>
  <si>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</si>
  <si>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</si>
  <si>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</si>
  <si>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</si>
  <si>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</si>
  <si>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</si>
  <si>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</si>
  <si>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</si>
  <si>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</si>
  <si>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</si>
  <si>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</si>
  <si>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</si>
  <si>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</si>
  <si>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</si>
  <si>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</si>
  <si>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</si>
  <si>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</si>
  <si>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</si>
  <si>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</si>
  <si>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</si>
  <si>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</si>
  <si>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</si>
  <si>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</si>
  <si>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</si>
  <si>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</si>
  <si>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</si>
  <si>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</si>
  <si>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</si>
  <si>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</si>
  <si>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</si>
  <si>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</si>
  <si>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</si>
  <si>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</si>
  <si>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</si>
  <si>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</si>
  <si>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</si>
  <si>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</si>
  <si>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</si>
  <si>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</si>
  <si>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</si>
  <si>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</si>
  <si>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</si>
  <si>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</si>
  <si>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</si>
  <si>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</si>
  <si>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</si>
  <si>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</si>
  <si>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</si>
  <si>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</si>
  <si>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</si>
  <si>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</si>
  <si>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</si>
  <si>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</si>
  <si>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</si>
  <si>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</si>
  <si>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</si>
  <si>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</si>
  <si>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</si>
  <si>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</si>
  <si>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</si>
  <si>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</si>
  <si>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</si>
  <si>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</si>
  <si>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</si>
  <si>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</si>
  <si>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</si>
  <si>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</si>
  <si>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</si>
  <si>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</si>
  <si>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</si>
  <si>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</si>
  <si>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</si>
  <si>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</si>
  <si>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</si>
  <si>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</si>
  <si>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</si>
  <si>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</si>
  <si>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</si>
  <si>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</si>
  <si>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</si>
  <si>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</si>
  <si>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</si>
  <si>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</si>
  <si>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</si>
  <si>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</si>
  <si>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</si>
  <si>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</si>
  <si>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</si>
  <si>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</si>
  <si>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</si>
  <si>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</si>
  <si>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</si>
  <si>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</si>
  <si>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</si>
  <si>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</si>
  <si>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</si>
  <si>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</si>
  <si>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</si>
  <si>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</si>
  <si>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</si>
  <si>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</si>
  <si>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</si>
  <si>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</si>
  <si>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</si>
  <si>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</si>
  <si>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</si>
  <si>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</si>
  <si>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</si>
  <si>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</si>
  <si>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</si>
  <si>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</si>
  <si>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</si>
  <si>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</si>
  <si>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</si>
  <si>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</si>
  <si>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</si>
  <si>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</si>
  <si>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</si>
  <si>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</si>
  <si>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</si>
  <si>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</si>
  <si>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</si>
  <si>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</si>
  <si>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</si>
  <si>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</si>
  <si>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</si>
  <si>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</si>
  <si>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</si>
  <si>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</si>
  <si>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</si>
  <si>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</si>
  <si>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</si>
  <si>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</si>
  <si>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</si>
  <si>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</si>
  <si>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</si>
  <si>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</si>
  <si>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</si>
  <si>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</si>
  <si>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</si>
  <si>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</si>
  <si>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</si>
  <si>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</si>
  <si>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</si>
  <si>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</si>
  <si>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</si>
  <si>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</si>
  <si>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</si>
  <si>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</si>
  <si>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</si>
  <si>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</si>
  <si>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</si>
  <si>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</si>
  <si>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</si>
  <si>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</si>
  <si>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</si>
  <si>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</si>
  <si>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</si>
  <si>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</si>
  <si>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</si>
  <si>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</si>
  <si>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</si>
  <si>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</si>
  <si>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</si>
  <si>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</si>
  <si>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</si>
  <si>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</si>
  <si>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</si>
  <si>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</si>
  <si>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</si>
  <si>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</si>
  <si>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</si>
  <si>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</si>
  <si>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</si>
  <si>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</si>
  <si>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</si>
  <si>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</si>
  <si>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</si>
  <si>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</si>
  <si>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</si>
  <si>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</si>
  <si>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</si>
  <si>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</si>
  <si>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</si>
  <si>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</si>
  <si>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</si>
  <si>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</si>
  <si>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</si>
  <si>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</si>
  <si>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</si>
  <si>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</si>
  <si>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</si>
  <si>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</si>
  <si>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</si>
  <si>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</si>
  <si>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</si>
  <si>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</si>
  <si>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</si>
  <si>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</si>
  <si>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</si>
  <si>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</si>
  <si>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</si>
  <si>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</si>
  <si>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</si>
  <si>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</si>
  <si>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</si>
  <si>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</si>
  <si>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</si>
  <si>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</si>
  <si>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</si>
  <si>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</si>
  <si>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</si>
  <si>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</si>
  <si>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</si>
  <si>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</si>
  <si>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</si>
  <si>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</si>
  <si>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</si>
  <si>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</si>
  <si>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</si>
  <si>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</si>
  <si>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</si>
  <si>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</si>
  <si>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</si>
  <si>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</si>
  <si>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</si>
  <si>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</si>
  <si>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</si>
  <si>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</si>
  <si>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</si>
  <si>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</si>
  <si>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</si>
  <si>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</si>
  <si>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</si>
  <si>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</si>
  <si>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</si>
  <si>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</si>
  <si>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</si>
  <si>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</si>
  <si>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</si>
  <si>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</si>
  <si>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</si>
  <si>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</si>
  <si>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</si>
  <si>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</si>
  <si>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</si>
  <si>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</si>
  <si>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</si>
  <si>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</si>
  <si>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</si>
  <si>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</si>
  <si>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</si>
  <si>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</si>
  <si>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</si>
  <si>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</si>
  <si>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</si>
  <si>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</si>
  <si>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</si>
  <si>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</si>
  <si>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</si>
  <si>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</si>
  <si>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</si>
  <si>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</si>
  <si>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</si>
  <si>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</si>
  <si>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</si>
  <si>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</si>
  <si>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</si>
  <si>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</si>
  <si>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</si>
  <si>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</si>
  <si>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</si>
  <si>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</si>
  <si>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</si>
  <si>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</si>
  <si>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</si>
  <si>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</si>
  <si>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</si>
  <si>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</si>
  <si>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</si>
  <si>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</si>
  <si>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</si>
  <si>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</si>
  <si>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</si>
  <si>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</si>
  <si>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</si>
  <si>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</si>
  <si>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</si>
  <si>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</si>
  <si>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</si>
  <si>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</si>
  <si>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</si>
  <si>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</si>
  <si>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</si>
  <si>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</si>
  <si>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</si>
  <si>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</si>
  <si>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</si>
  <si>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</si>
  <si>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</si>
  <si>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</si>
  <si>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</si>
  <si>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</si>
  <si>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</si>
  <si>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</si>
  <si>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</si>
  <si>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</si>
  <si>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</si>
  <si>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</si>
  <si>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</si>
  <si>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</si>
  <si>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</si>
  <si>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</si>
  <si>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</si>
  <si>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</si>
  <si>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</si>
  <si>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</si>
  <si>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</si>
  <si>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</si>
  <si>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</si>
  <si>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</si>
  <si>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</si>
  <si>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</si>
  <si>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</si>
  <si>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</si>
  <si>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</si>
  <si>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</si>
  <si>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</si>
  <si>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</si>
  <si>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</si>
  <si>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</si>
  <si>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</si>
  <si>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</si>
  <si>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</si>
  <si>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</si>
  <si>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</si>
  <si>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</si>
  <si>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</si>
  <si>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</si>
  <si>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</si>
  <si>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</si>
  <si>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</si>
  <si>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</si>
  <si>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</si>
  <si>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</si>
  <si>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</si>
  <si>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</si>
  <si>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</si>
  <si>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</si>
  <si>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</si>
  <si>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</si>
  <si>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</si>
  <si>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</si>
  <si>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</si>
  <si>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</si>
  <si>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</si>
  <si>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</si>
  <si>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</si>
  <si>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</si>
  <si>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</si>
  <si>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</si>
  <si>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</si>
  <si>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</si>
  <si>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</si>
  <si>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</si>
  <si>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</si>
  <si>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</si>
  <si>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</si>
  <si>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</si>
  <si>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</si>
  <si>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</si>
  <si>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</si>
  <si>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</si>
  <si>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</si>
  <si>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</si>
  <si>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</si>
  <si>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</si>
  <si>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</si>
  <si>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</si>
  <si>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</si>
  <si>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</si>
  <si>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</si>
  <si>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</si>
  <si>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</si>
  <si>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</si>
  <si>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</si>
  <si>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</si>
  <si>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</si>
  <si>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</si>
  <si>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</si>
  <si>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</si>
  <si>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</si>
  <si>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</si>
  <si>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</si>
  <si>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</si>
  <si>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</si>
  <si>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</si>
  <si>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</si>
  <si>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</si>
  <si>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</si>
  <si>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</si>
  <si>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</si>
  <si>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</si>
  <si>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</si>
  <si>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</si>
  <si>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</si>
  <si>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</si>
  <si>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</si>
  <si>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</si>
  <si>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</si>
  <si>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</si>
  <si>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</si>
  <si>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</si>
  <si>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</si>
  <si>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</si>
  <si>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</si>
  <si>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</si>
  <si>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</si>
  <si>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</si>
  <si>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</si>
  <si>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</si>
  <si>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</si>
  <si>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</si>
  <si>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</si>
  <si>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</si>
  <si>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</si>
  <si>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</si>
  <si>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</si>
  <si>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</si>
  <si>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</si>
  <si>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</si>
  <si>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</si>
  <si>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</si>
  <si>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</si>
  <si>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</si>
  <si>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</si>
  <si>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</si>
  <si>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</si>
  <si>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</si>
  <si>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</si>
  <si>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</si>
  <si>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</si>
  <si>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</si>
  <si>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</si>
  <si>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</si>
  <si>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</si>
  <si>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</si>
  <si>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</si>
  <si>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</si>
  <si>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</si>
  <si>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</si>
  <si>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</si>
  <si>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</si>
  <si>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</si>
  <si>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</si>
  <si>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</si>
  <si>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</si>
  <si>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</si>
  <si>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</si>
  <si>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</si>
  <si>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</si>
  <si>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</si>
  <si>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</si>
  <si>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</si>
  <si>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</si>
  <si>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</si>
  <si>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</si>
  <si>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</si>
  <si>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</si>
  <si>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</si>
  <si>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</si>
  <si>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</si>
  <si>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</si>
  <si>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</si>
  <si>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</si>
  <si>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</si>
  <si>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</si>
  <si>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</si>
  <si>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</si>
  <si>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</si>
  <si>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</si>
  <si>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</si>
  <si>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</si>
  <si>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</si>
  <si>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</si>
  <si>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</si>
  <si>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</si>
  <si>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</si>
  <si>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</si>
  <si>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</si>
  <si>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</si>
  <si>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</si>
  <si>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</si>
  <si>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</si>
  <si>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</si>
  <si>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</si>
  <si>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</si>
  <si>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</si>
  <si>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</si>
  <si>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</si>
  <si>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</si>
  <si>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</si>
  <si>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</si>
  <si>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</si>
  <si>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</si>
  <si>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</si>
  <si>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</si>
  <si>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</si>
  <si>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</si>
  <si>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</si>
  <si>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</si>
  <si>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</si>
  <si>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</si>
  <si>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</si>
  <si>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</si>
  <si>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</si>
  <si>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</si>
  <si>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</si>
  <si>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</si>
  <si>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</si>
  <si>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</si>
  <si>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</si>
  <si>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</si>
  <si>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</si>
  <si>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</si>
  <si>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</si>
  <si>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</si>
  <si>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</si>
  <si>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</si>
  <si>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</si>
  <si>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</si>
  <si>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</si>
  <si>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</si>
  <si>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</si>
  <si>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</si>
  <si>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</si>
  <si>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</si>
  <si>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</si>
  <si>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</si>
  <si>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</si>
  <si>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</si>
  <si>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</si>
  <si>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</si>
  <si>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</si>
  <si>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</si>
  <si>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</si>
  <si>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</si>
  <si>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</si>
  <si>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</si>
  <si>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</si>
  <si>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</si>
  <si>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</si>
  <si>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</si>
  <si>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</si>
  <si>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</si>
  <si>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</si>
  <si>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</si>
  <si>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</si>
  <si>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</si>
  <si>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</si>
  <si>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</si>
  <si>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</si>
  <si>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</si>
  <si>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</si>
  <si>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</si>
  <si>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</si>
  <si>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</si>
  <si>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</si>
  <si>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</si>
  <si>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</si>
  <si>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</si>
  <si>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</si>
  <si>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</si>
  <si>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</si>
  <si>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</si>
  <si>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</si>
  <si>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</si>
  <si>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</si>
  <si>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</si>
  <si>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</si>
  <si>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</si>
  <si>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</si>
  <si>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</si>
  <si>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</si>
  <si>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</si>
  <si>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</si>
  <si>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</si>
  <si>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</si>
  <si>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</si>
  <si>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</si>
  <si>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</si>
  <si>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</si>
  <si>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</si>
  <si>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</si>
  <si>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</si>
  <si>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</si>
  <si>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</si>
  <si>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</si>
  <si>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</si>
  <si>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</si>
  <si>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</si>
  <si>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</si>
  <si>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</si>
  <si>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</si>
  <si>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</si>
  <si>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</si>
  <si>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</si>
  <si>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</si>
  <si>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</si>
  <si>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</si>
  <si>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</si>
  <si>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</si>
  <si>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</si>
  <si>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</si>
  <si>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</si>
  <si>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</si>
  <si>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</si>
  <si>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</si>
  <si>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</si>
  <si>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</si>
  <si>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</si>
  <si>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</si>
  <si>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</si>
  <si>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</si>
  <si>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</si>
  <si>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</si>
  <si>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</si>
  <si>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</si>
  <si>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</si>
  <si>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</si>
  <si>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</si>
  <si>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</si>
  <si>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</si>
  <si>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</si>
  <si>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</si>
  <si>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</si>
  <si>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</si>
  <si>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</si>
  <si>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</si>
  <si>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</si>
  <si>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</si>
  <si>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</si>
  <si>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</si>
  <si>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</si>
  <si>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</si>
  <si>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</si>
  <si>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</si>
  <si>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</si>
  <si>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</si>
  <si>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</si>
  <si>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</si>
  <si>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</si>
  <si>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</si>
  <si>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</si>
  <si>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</si>
  <si>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</si>
  <si>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</si>
  <si>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</si>
  <si>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</si>
  <si>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</si>
  <si>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</si>
  <si>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</si>
  <si>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</si>
  <si>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</si>
  <si>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</si>
  <si>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</si>
  <si>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</si>
  <si>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</si>
  <si>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</si>
  <si>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</si>
  <si>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</si>
  <si>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</si>
  <si>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</si>
  <si>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</si>
  <si>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</si>
  <si>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</si>
  <si>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</si>
  <si>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</si>
  <si>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</si>
  <si>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</si>
  <si>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</si>
  <si>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</si>
  <si>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</si>
  <si>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</si>
  <si>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</si>
  <si>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</si>
  <si>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</si>
  <si>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</si>
  <si>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</si>
  <si>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</si>
  <si>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</si>
  <si>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</si>
  <si>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</si>
  <si>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</si>
  <si>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</si>
  <si>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</si>
  <si>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</si>
  <si>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</si>
  <si>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</si>
  <si>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</si>
  <si>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</si>
  <si>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</si>
  <si>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</si>
  <si>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</si>
  <si>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</si>
  <si>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</si>
  <si>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</si>
  <si>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</si>
  <si>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</si>
  <si>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</si>
  <si>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</si>
  <si>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</si>
  <si>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</si>
  <si>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</si>
  <si>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</si>
  <si>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</si>
  <si>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</si>
  <si>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</si>
  <si>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</si>
  <si>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</si>
  <si>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</si>
  <si>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</si>
  <si>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</si>
  <si>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</si>
  <si>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</si>
  <si>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</si>
  <si>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</si>
  <si>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</si>
  <si>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</si>
  <si>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</si>
  <si>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</si>
  <si>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</si>
  <si>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</si>
  <si>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</si>
  <si>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</si>
  <si>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</si>
  <si>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</si>
  <si>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</si>
  <si>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</si>
  <si>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</si>
  <si>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</si>
  <si>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</si>
  <si>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</si>
  <si>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</si>
  <si>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</si>
  <si>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</si>
  <si>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</si>
  <si>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</si>
  <si>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</si>
  <si>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</si>
  <si>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</si>
  <si>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</si>
  <si>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</si>
  <si>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</si>
  <si>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</si>
  <si>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</si>
  <si>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</si>
  <si>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</si>
  <si>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</si>
  <si>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</si>
  <si>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</si>
  <si>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</si>
  <si>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</si>
  <si>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</si>
  <si>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</si>
  <si>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</si>
  <si>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</si>
  <si>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</si>
  <si>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</si>
  <si>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</si>
  <si>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</si>
  <si>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</si>
  <si>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</si>
  <si>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</si>
  <si>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</si>
  <si>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</si>
  <si>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</si>
  <si>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</si>
  <si>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</si>
  <si>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</si>
  <si>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</si>
  <si>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</si>
  <si>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</si>
  <si>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</si>
  <si>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</si>
  <si>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</si>
  <si>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</si>
  <si>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</si>
  <si>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</si>
  <si>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</si>
  <si>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</si>
  <si>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</si>
  <si>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</si>
  <si>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</si>
  <si>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</si>
  <si>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</si>
  <si>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</si>
  <si>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</si>
  <si>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</si>
  <si>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</si>
  <si>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</si>
  <si>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</si>
  <si>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</si>
  <si>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</si>
  <si>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</si>
  <si>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</si>
  <si>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</si>
  <si>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</si>
  <si>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</si>
  <si>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</si>
  <si>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</si>
  <si>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</si>
  <si>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</si>
  <si>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</si>
  <si>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</si>
  <si>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</si>
  <si>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</si>
  <si>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</si>
  <si>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</si>
  <si>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</si>
  <si>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</si>
  <si>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</si>
  <si>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</si>
  <si>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</si>
  <si>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</si>
  <si>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</si>
  <si>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</si>
  <si>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</si>
  <si>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</si>
  <si>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</si>
  <si>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</si>
  <si>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</si>
  <si>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</si>
  <si>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</si>
  <si>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</si>
  <si>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</si>
  <si>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</si>
  <si>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</si>
  <si>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</si>
  <si>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</si>
  <si>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</si>
  <si>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</si>
  <si>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</si>
  <si>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</si>
  <si>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</si>
  <si>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</si>
  <si>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</si>
  <si>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</si>
  <si>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</si>
  <si>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</si>
  <si>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</si>
  <si>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</si>
  <si>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</si>
  <si>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</si>
  <si>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</si>
  <si>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</si>
  <si>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</si>
  <si>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</si>
  <si>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</si>
  <si>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</si>
  <si>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</si>
  <si>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</si>
  <si>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</si>
  <si>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</si>
  <si>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</si>
  <si>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</si>
  <si>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</si>
  <si>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</si>
  <si>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</si>
  <si>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</si>
  <si>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</si>
  <si>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</si>
  <si>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</si>
  <si>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</si>
  <si>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</si>
  <si>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</si>
  <si>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</si>
  <si>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</si>
  <si>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</si>
  <si>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</si>
  <si>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</si>
  <si>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</si>
  <si>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</si>
  <si>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</si>
  <si>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</si>
  <si>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</si>
  <si>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</si>
  <si>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</si>
  <si>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</si>
  <si>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</si>
  <si>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</si>
  <si>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</si>
  <si>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</si>
  <si>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</si>
  <si>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</si>
  <si>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</si>
  <si>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</si>
  <si>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</si>
  <si>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</si>
  <si>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</si>
  <si>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</si>
  <si>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</si>
  <si>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</si>
  <si>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</si>
  <si>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</si>
  <si>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</si>
  <si>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</si>
  <si>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</si>
  <si>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</si>
  <si>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</si>
  <si>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</si>
  <si>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</si>
  <si>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</si>
  <si>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</si>
  <si>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</si>
  <si>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</si>
  <si>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</si>
  <si>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</si>
  <si>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</si>
  <si>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</si>
  <si>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</si>
  <si>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</si>
  <si>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</si>
  <si>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</si>
  <si>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</si>
  <si>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</si>
  <si>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</si>
  <si>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</si>
  <si>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</si>
  <si>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</si>
  <si>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</si>
  <si>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</si>
  <si>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</si>
  <si>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</si>
  <si>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</si>
  <si>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</si>
  <si>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</si>
  <si>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</si>
  <si>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</si>
  <si>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</si>
  <si>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</si>
  <si>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</si>
  <si>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</si>
  <si>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</si>
  <si>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</si>
  <si>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</si>
  <si>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</si>
  <si>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</si>
  <si>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</si>
  <si>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</si>
  <si>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</si>
  <si>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</si>
  <si>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</si>
  <si>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</si>
  <si>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</si>
  <si>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</si>
  <si>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</si>
  <si>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</si>
  <si>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</si>
  <si>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</si>
  <si>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</si>
  <si>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</si>
  <si>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</si>
  <si>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</si>
  <si>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</si>
  <si>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</si>
  <si>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</si>
  <si>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</si>
  <si>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</si>
  <si>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</si>
  <si>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</si>
  <si>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</si>
  <si>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</si>
  <si>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</si>
  <si>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</si>
  <si>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</si>
  <si>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</si>
  <si>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</si>
  <si>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</si>
  <si>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</si>
  <si>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</si>
  <si>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</si>
  <si>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</si>
  <si>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</si>
  <si>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</si>
  <si>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</si>
  <si>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</si>
  <si>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</si>
  <si>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</si>
  <si>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</si>
  <si>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</si>
  <si>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</si>
  <si>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</si>
  <si>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</si>
  <si>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</si>
  <si>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</si>
  <si>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</si>
  <si>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</si>
  <si>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</si>
  <si>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</si>
  <si>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</si>
  <si>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</si>
  <si>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</si>
  <si>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</si>
  <si>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</si>
  <si>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</si>
  <si>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</si>
  <si>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</si>
  <si>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</si>
  <si>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</si>
  <si>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</si>
  <si>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</si>
  <si>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</si>
  <si>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</si>
  <si>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</si>
  <si>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</si>
  <si>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</si>
  <si>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</si>
  <si>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</si>
  <si>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</si>
  <si>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</si>
  <si>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</si>
  <si>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</si>
  <si>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</si>
  <si>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</si>
  <si>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</si>
  <si>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</si>
  <si>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</si>
  <si>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</si>
  <si>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</si>
  <si>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</si>
  <si>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</si>
  <si>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</si>
  <si>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</si>
  <si>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</si>
  <si>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</si>
  <si>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</si>
  <si>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</si>
  <si>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</si>
  <si>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</si>
  <si>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</si>
  <si>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</si>
  <si>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</si>
  <si>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</si>
  <si>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</si>
  <si>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</si>
  <si>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</si>
  <si>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</si>
  <si>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</si>
  <si>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</si>
  <si>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</si>
  <si>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</si>
  <si>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</si>
  <si>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</si>
  <si>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</si>
  <si>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</si>
  <si>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</si>
  <si>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</si>
  <si>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</si>
  <si>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</si>
  <si>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</si>
  <si>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</si>
  <si>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</si>
  <si>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</si>
  <si>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</si>
  <si>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</si>
  <si>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</si>
  <si>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</si>
  <si>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</si>
  <si>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</si>
  <si>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</si>
  <si>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</si>
  <si>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</si>
  <si>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</si>
  <si>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</si>
  <si>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</si>
  <si>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</si>
  <si>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</si>
  <si>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</si>
  <si>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</si>
  <si>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</si>
  <si>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</si>
  <si>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</si>
  <si>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</si>
  <si>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</si>
  <si>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</si>
  <si>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</si>
  <si>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</si>
  <si>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</si>
  <si>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</si>
  <si>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</si>
  <si>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</si>
  <si>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</si>
  <si>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</si>
  <si>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</si>
  <si>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</si>
  <si>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</si>
  <si>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</si>
  <si>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</si>
  <si>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</si>
  <si>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</si>
  <si>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</si>
  <si>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</si>
  <si>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</si>
  <si>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</si>
  <si>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</si>
  <si>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</si>
  <si>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</si>
  <si>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</si>
  <si>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</si>
  <si>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</si>
  <si>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</si>
  <si>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</si>
  <si>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</si>
  <si>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</si>
  <si>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</si>
  <si>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</si>
  <si>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</si>
  <si>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</si>
  <si>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</si>
  <si>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</si>
  <si>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</si>
  <si>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</si>
  <si>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</si>
  <si>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</si>
  <si>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</si>
  <si>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</si>
  <si>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</si>
  <si>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</si>
  <si>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</si>
  <si>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</si>
  <si>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</si>
  <si>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</si>
  <si>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</si>
  <si>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</si>
  <si>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</si>
  <si>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</si>
  <si>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</si>
  <si>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</si>
  <si>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</si>
  <si>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</si>
  <si>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</si>
  <si>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</si>
  <si>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</si>
  <si>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</si>
  <si>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</si>
  <si>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</si>
  <si>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</si>
  <si>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</si>
  <si>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</si>
  <si>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</si>
  <si>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</si>
  <si>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</si>
  <si>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</si>
  <si>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</si>
  <si>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</si>
  <si>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</si>
  <si>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</si>
  <si>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</si>
  <si>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</si>
  <si>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</si>
  <si>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</si>
  <si>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</si>
  <si>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</si>
  <si>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</si>
  <si>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</si>
  <si>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</si>
  <si>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</si>
  <si>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</si>
  <si>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</si>
  <si>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</si>
  <si>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</si>
  <si>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</si>
  <si>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</si>
  <si>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</si>
  <si>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</si>
  <si>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</si>
  <si>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</si>
  <si>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</si>
  <si>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</si>
  <si>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</si>
  <si>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</si>
  <si>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</si>
  <si>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</si>
  <si>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</si>
  <si>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</si>
  <si>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</si>
  <si>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</si>
  <si>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</si>
  <si>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</si>
  <si>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</si>
  <si>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</si>
  <si>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</si>
  <si>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</si>
  <si>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</si>
  <si>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</si>
  <si>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</si>
  <si>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</si>
  <si>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</si>
  <si>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</si>
  <si>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</si>
  <si>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</si>
  <si>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</si>
  <si>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</si>
  <si>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</si>
  <si>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</si>
  <si>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</si>
  <si>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</si>
  <si>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</si>
  <si>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</si>
  <si>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</si>
  <si>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</si>
  <si>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</si>
  <si>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</si>
  <si>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</si>
  <si>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</si>
  <si>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</si>
  <si>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</si>
  <si>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</si>
  <si>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</si>
  <si>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</si>
  <si>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</si>
  <si>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</si>
  <si>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</si>
  <si>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</si>
  <si>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</si>
  <si>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</si>
  <si>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</si>
  <si>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</si>
  <si>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</si>
  <si>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</si>
  <si>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</si>
  <si>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</si>
  <si>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</si>
  <si>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</si>
  <si>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</si>
  <si>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</si>
  <si>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</si>
  <si>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</si>
  <si>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</si>
  <si>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</si>
  <si>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</si>
  <si>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</si>
  <si>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</si>
  <si>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</si>
  <si>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</si>
  <si>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</si>
  <si>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</si>
  <si>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</si>
  <si>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</si>
  <si>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</si>
  <si>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</si>
  <si>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</si>
  <si>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</si>
  <si>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</si>
  <si>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</si>
  <si>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</si>
  <si>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</si>
  <si>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</si>
  <si>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</si>
  <si>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</si>
  <si>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</si>
  <si>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</si>
  <si>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</si>
  <si>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</si>
  <si>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</si>
  <si>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</si>
  <si>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</si>
  <si>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</si>
  <si>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</si>
  <si>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</si>
  <si>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</si>
  <si>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</si>
  <si>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</si>
  <si>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</si>
  <si>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</si>
  <si>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</si>
  <si>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</si>
  <si>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</si>
  <si>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</si>
  <si>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</si>
  <si>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</si>
  <si>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</si>
  <si>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</si>
  <si>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</si>
  <si>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</si>
  <si>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</si>
  <si>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</si>
  <si>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</si>
  <si>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</si>
  <si>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</si>
  <si>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</si>
  <si>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</si>
  <si>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</si>
  <si>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</si>
  <si>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</si>
  <si>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</si>
  <si>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</si>
  <si>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</si>
  <si>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</si>
  <si>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</si>
  <si>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</si>
  <si>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</si>
  <si>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</si>
  <si>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</si>
  <si>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</si>
  <si>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</si>
  <si>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</si>
  <si>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</si>
  <si>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</si>
  <si>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</si>
  <si>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</si>
  <si>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</si>
  <si>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</si>
  <si>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</si>
  <si>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</si>
  <si>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</si>
  <si>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</si>
  <si>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</si>
  <si>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</si>
  <si>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</si>
  <si>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</si>
  <si>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</si>
  <si>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</si>
  <si>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</si>
  <si>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</si>
  <si>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</si>
  <si>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</si>
  <si>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</si>
  <si>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</si>
  <si>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</si>
  <si>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</si>
  <si>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</si>
  <si>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</si>
  <si>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</si>
  <si>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</si>
  <si>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</si>
  <si>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</si>
  <si>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</si>
  <si>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</si>
  <si>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</si>
  <si>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</si>
  <si>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</si>
  <si>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</si>
  <si>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</si>
  <si>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</si>
  <si>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</si>
  <si>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</si>
  <si>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</si>
  <si>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</si>
  <si>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</si>
  <si>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</si>
  <si>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</si>
  <si>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</si>
  <si>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</si>
  <si>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</si>
  <si>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</si>
  <si>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</si>
  <si>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</si>
  <si>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</si>
  <si>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</si>
  <si>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</si>
  <si>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</si>
  <si>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</si>
  <si>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</si>
  <si>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</si>
  <si>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</si>
  <si>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</si>
  <si>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</si>
  <si>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</si>
  <si>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</si>
  <si>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</si>
  <si>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</si>
  <si>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</si>
  <si>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</si>
  <si>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</si>
  <si>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</si>
  <si>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</si>
  <si>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</si>
  <si>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</si>
  <si>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</si>
  <si>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</si>
  <si>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</si>
  <si>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</si>
  <si>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</si>
  <si>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</si>
  <si>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</si>
  <si>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</si>
  <si>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</si>
  <si>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</si>
  <si>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</si>
  <si>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</si>
  <si>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</si>
  <si>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</si>
  <si>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</si>
  <si>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</si>
  <si>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</si>
  <si>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</si>
  <si>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</si>
  <si>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</si>
  <si>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</si>
  <si>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</si>
  <si>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</si>
  <si>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</si>
  <si>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</si>
  <si>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</si>
  <si>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</si>
  <si>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</si>
  <si>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</si>
  <si>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</si>
  <si>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</si>
  <si>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</si>
  <si>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</si>
  <si>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</si>
  <si>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</si>
  <si>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</si>
  <si>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</si>
  <si>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</si>
  <si>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</si>
  <si>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</si>
  <si>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</si>
  <si>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</si>
  <si>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</si>
  <si>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</si>
  <si>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</si>
  <si>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</si>
  <si>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</si>
  <si>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</si>
  <si>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</si>
  <si>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</si>
  <si>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</si>
  <si>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</si>
  <si>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</si>
  <si>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</si>
  <si>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</si>
  <si>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</si>
  <si>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</si>
  <si>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</si>
  <si>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</si>
  <si>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</si>
  <si>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</si>
  <si>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</si>
  <si>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</si>
  <si>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</si>
  <si>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</si>
  <si>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</si>
  <si>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</si>
  <si>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</si>
  <si>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</si>
  <si>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</si>
  <si>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</si>
  <si>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</si>
  <si>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</si>
  <si>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</si>
  <si>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</si>
  <si>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</si>
  <si>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</si>
  <si>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</si>
  <si>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</si>
  <si>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</si>
  <si>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</si>
  <si>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</si>
  <si>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</si>
  <si>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</si>
  <si>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</si>
  <si>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</si>
  <si>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</si>
  <si>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</si>
  <si>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</si>
  <si>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</si>
  <si>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</si>
  <si>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</si>
  <si>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</si>
  <si>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</si>
  <si>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</si>
  <si>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</si>
  <si>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</si>
  <si>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</si>
  <si>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</si>
  <si>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</si>
  <si>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</si>
  <si>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</si>
  <si>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</si>
  <si>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</si>
  <si>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</si>
  <si>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</si>
  <si>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</si>
  <si>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</si>
  <si>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</si>
  <si>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</si>
  <si>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</si>
  <si>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</si>
  <si>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</si>
  <si>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</si>
  <si>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</si>
  <si>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</si>
  <si>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</si>
  <si>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</si>
  <si>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</si>
  <si>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</si>
  <si>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</si>
  <si>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</si>
  <si>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</si>
  <si>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</si>
  <si>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</si>
  <si>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</si>
  <si>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</si>
  <si>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</si>
  <si>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</si>
  <si>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</si>
  <si>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</si>
  <si>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</si>
  <si>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</si>
  <si>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</si>
  <si>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</si>
  <si>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</si>
  <si>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</si>
  <si>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</si>
  <si>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</si>
  <si>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</si>
  <si>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</si>
  <si>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</si>
  <si>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</si>
  <si>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</si>
  <si>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</si>
  <si>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</si>
  <si>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</si>
  <si>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</si>
  <si>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</si>
  <si>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</si>
  <si>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</si>
  <si>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</si>
  <si>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</si>
  <si>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</si>
  <si>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</si>
  <si>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</si>
  <si>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</si>
  <si>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</si>
  <si>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</si>
  <si>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</si>
  <si>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</si>
  <si>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</si>
  <si>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</si>
  <si>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</si>
  <si>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</si>
  <si>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</si>
  <si>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</si>
  <si>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</si>
  <si>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</si>
  <si>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</si>
  <si>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</si>
  <si>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</si>
  <si>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</si>
  <si>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</si>
  <si>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</si>
  <si>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</si>
  <si>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</si>
  <si>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</si>
  <si>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</si>
  <si>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</si>
  <si>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</si>
  <si>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</si>
  <si>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</si>
  <si>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</si>
  <si>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</si>
  <si>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</si>
  <si>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</si>
  <si>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</si>
  <si>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</si>
  <si>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</si>
  <si>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</si>
  <si>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</si>
  <si>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</si>
  <si>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</si>
  <si>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</si>
  <si>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</si>
  <si>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</si>
  <si>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</si>
  <si>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</si>
  <si>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</si>
  <si>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</si>
  <si>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</si>
  <si>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</si>
  <si>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</si>
  <si>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</si>
  <si>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</si>
  <si>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</si>
  <si>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</si>
  <si>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</si>
  <si>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</si>
  <si>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</si>
  <si>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</si>
  <si>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</si>
  <si>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</si>
  <si>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</si>
  <si>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</si>
  <si>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</si>
  <si>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</si>
  <si>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</si>
  <si>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</si>
  <si>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</si>
  <si>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</si>
  <si>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</si>
  <si>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</si>
  <si>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</si>
  <si>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</si>
  <si>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</si>
  <si>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</si>
  <si>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</si>
  <si>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</si>
  <si>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</si>
  <si>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</si>
  <si>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</si>
  <si>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</si>
  <si>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</si>
  <si>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</si>
  <si>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</si>
  <si>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</si>
  <si>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</si>
  <si>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</si>
  <si>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</si>
  <si>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</si>
  <si>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</si>
  <si>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</si>
  <si>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</si>
  <si>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</si>
  <si>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</si>
  <si>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</si>
  <si>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</si>
  <si>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</si>
  <si>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</si>
  <si>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</si>
  <si>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</si>
  <si>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</si>
  <si>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</si>
  <si>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</si>
  <si>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</si>
  <si>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</si>
  <si>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</si>
  <si>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</si>
  <si>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</si>
  <si>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</si>
  <si>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</si>
  <si>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</si>
  <si>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</si>
  <si>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</si>
  <si>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</si>
  <si>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</si>
  <si>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</si>
  <si>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</si>
  <si>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</si>
  <si>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</si>
  <si>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</si>
  <si>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</si>
  <si>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</si>
  <si>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</si>
  <si>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</si>
  <si>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</si>
  <si>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</si>
  <si>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</si>
  <si>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</si>
  <si>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</si>
  <si>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</si>
  <si>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</si>
  <si>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</si>
  <si>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</si>
  <si>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</si>
  <si>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</si>
  <si>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</si>
  <si>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</si>
  <si>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</si>
  <si>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</si>
  <si>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</si>
  <si>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</si>
  <si>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</si>
  <si>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</si>
  <si>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</si>
  <si>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</si>
  <si>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</si>
  <si>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</si>
  <si>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</si>
  <si>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</si>
  <si>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</si>
  <si>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</si>
  <si>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</si>
  <si>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</si>
  <si>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</si>
  <si>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</si>
  <si>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</si>
  <si>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</si>
  <si>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</si>
  <si>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</si>
  <si>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</si>
  <si>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</si>
  <si>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</si>
  <si>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</si>
  <si>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</si>
  <si>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</si>
  <si>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</si>
  <si>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</si>
  <si>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</si>
  <si>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</si>
  <si>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</si>
  <si>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</si>
  <si>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</si>
  <si>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</si>
  <si>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</si>
  <si>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</si>
  <si>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</si>
  <si>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</si>
  <si>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</si>
  <si>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</si>
  <si>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</si>
  <si>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</si>
  <si>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</si>
  <si>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</si>
  <si>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</si>
  <si>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</si>
  <si>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</si>
  <si>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</si>
  <si>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</si>
  <si>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</si>
  <si>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</si>
  <si>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</si>
  <si>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</si>
  <si>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</si>
  <si>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</si>
  <si>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</si>
  <si>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</si>
  <si>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</si>
  <si>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</si>
  <si>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</si>
  <si>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</si>
  <si>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</si>
  <si>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</si>
  <si>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</si>
  <si>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</si>
  <si>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</si>
  <si>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</si>
  <si>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</si>
  <si>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</si>
  <si>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</si>
  <si>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</si>
  <si>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</si>
  <si>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</si>
  <si>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</si>
  <si>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</si>
  <si>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</si>
  <si>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</si>
  <si>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</si>
  <si>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</si>
  <si>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</si>
  <si>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</si>
  <si>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</si>
  <si>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</si>
  <si>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</si>
  <si>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</si>
  <si>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</si>
  <si>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</si>
  <si>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</si>
  <si>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</si>
  <si>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</si>
  <si>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</si>
  <si>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</si>
  <si>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</si>
  <si>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</si>
  <si>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</si>
  <si>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</si>
  <si>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</si>
  <si>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</si>
  <si>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</si>
  <si>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</si>
  <si>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</si>
  <si>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</si>
  <si>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</si>
  <si>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</si>
  <si>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</si>
  <si>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</si>
  <si>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</si>
  <si>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</si>
  <si>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</si>
  <si>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</si>
  <si>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</si>
  <si>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</si>
  <si>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</si>
  <si>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</si>
  <si>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</si>
  <si>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</si>
  <si>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</si>
  <si>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</si>
  <si>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</si>
  <si>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</si>
  <si>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</si>
  <si>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</si>
  <si>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</si>
  <si>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</si>
  <si>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</si>
  <si>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</si>
  <si>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</si>
  <si>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</si>
  <si>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</si>
  <si>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</si>
  <si>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</si>
  <si>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</si>
  <si>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</si>
  <si>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</si>
  <si>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</si>
  <si>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</si>
  <si>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</si>
  <si>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</si>
  <si>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</si>
  <si>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</si>
  <si>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</si>
  <si>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</si>
  <si>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</si>
  <si>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</si>
  <si>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</si>
  <si>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</si>
  <si>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</si>
  <si>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</si>
  <si>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</si>
  <si>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</si>
  <si>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</si>
  <si>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</si>
  <si>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</si>
  <si>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</si>
  <si>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</si>
  <si>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</si>
  <si>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</si>
  <si>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</si>
  <si>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</si>
  <si>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</si>
  <si>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</si>
  <si>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</si>
  <si>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</si>
  <si>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</si>
  <si>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</si>
  <si>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</si>
  <si>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</si>
  <si>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</si>
  <si>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</si>
  <si>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</si>
  <si>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</si>
  <si>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</si>
  <si>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</si>
  <si>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</si>
  <si>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</si>
  <si>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</si>
  <si>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</si>
  <si>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</si>
  <si>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</si>
  <si>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</si>
  <si>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</si>
  <si>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</si>
  <si>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</si>
  <si>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</si>
  <si>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</si>
  <si>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</si>
  <si>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</si>
  <si>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</si>
  <si>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</si>
  <si>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</si>
  <si>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</si>
  <si>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</si>
  <si>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</si>
  <si>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</si>
  <si>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</si>
  <si>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</si>
  <si>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</si>
  <si>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</si>
  <si>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</si>
  <si>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</si>
  <si>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</si>
  <si>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</si>
  <si>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</si>
  <si>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</si>
  <si>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</si>
  <si>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</si>
  <si>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</si>
  <si>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</si>
  <si>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</si>
  <si>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</si>
  <si>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</si>
  <si>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</si>
  <si>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</si>
  <si>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</si>
  <si>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</si>
  <si>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</si>
  <si>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</si>
  <si>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</si>
  <si>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</si>
  <si>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</si>
  <si>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</si>
  <si>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</si>
  <si>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</si>
  <si>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</si>
  <si>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</si>
  <si>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</si>
  <si>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</si>
  <si>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</si>
  <si>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</si>
  <si>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</si>
  <si>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</si>
  <si>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</si>
  <si>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</si>
  <si>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</si>
  <si>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</si>
  <si>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</si>
  <si>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</si>
  <si>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</si>
  <si>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</si>
  <si>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</si>
  <si>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</si>
  <si>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</si>
  <si>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</si>
  <si>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</si>
  <si>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</si>
  <si>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</si>
  <si>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</si>
  <si>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</si>
  <si>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</si>
  <si>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</si>
  <si>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</si>
  <si>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</si>
  <si>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</si>
  <si>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</si>
  <si>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</si>
  <si>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</si>
  <si>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</si>
  <si>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</si>
  <si>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</si>
  <si>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</si>
  <si>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</si>
  <si>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</si>
  <si>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</si>
  <si>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</si>
  <si>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</si>
  <si>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</si>
  <si>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</si>
  <si>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</si>
  <si>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</si>
  <si>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</si>
  <si>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</si>
  <si>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</si>
  <si>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</si>
  <si>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</si>
  <si>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</si>
  <si>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</si>
  <si>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</si>
  <si>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</si>
  <si>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</si>
  <si>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</si>
  <si>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</si>
  <si>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</si>
  <si>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</si>
  <si>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</si>
  <si>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</si>
  <si>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</si>
  <si>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</si>
  <si>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</si>
  <si>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</si>
  <si>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</si>
  <si>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</si>
  <si>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</si>
  <si>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</si>
  <si>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</si>
  <si>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</si>
  <si>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</si>
  <si>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</si>
  <si>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</si>
  <si>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</si>
  <si>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</si>
  <si>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</si>
  <si>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</si>
  <si>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</si>
  <si>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</si>
  <si>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</si>
  <si>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</si>
  <si>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</si>
  <si>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</si>
  <si>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</si>
  <si>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</si>
  <si>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</si>
  <si>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</si>
  <si>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</si>
  <si>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</si>
  <si>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</si>
  <si>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</si>
  <si>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</si>
  <si>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</si>
  <si>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</si>
  <si>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</si>
  <si>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</si>
  <si>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</si>
  <si>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</si>
  <si>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</si>
  <si>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</si>
  <si>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</si>
  <si>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</si>
  <si>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</si>
  <si>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</si>
  <si>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</si>
  <si>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</si>
  <si>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</si>
  <si>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</si>
  <si>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</si>
  <si>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</si>
  <si>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</si>
  <si>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</si>
  <si>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</si>
  <si>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</si>
  <si>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</si>
  <si>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</si>
  <si>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</si>
  <si>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</si>
  <si>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</si>
  <si>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</si>
  <si>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</si>
  <si>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</si>
  <si>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</si>
  <si>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</si>
  <si>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</si>
  <si>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</si>
  <si>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</si>
  <si>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</si>
  <si>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</si>
  <si>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</si>
  <si>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</si>
  <si>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</si>
  <si>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</si>
  <si>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</si>
  <si>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</si>
  <si>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</si>
  <si>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</si>
  <si>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</si>
  <si>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</si>
  <si>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</si>
  <si>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</si>
  <si>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</si>
  <si>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</si>
  <si>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</si>
  <si>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</si>
  <si>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</si>
  <si>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</si>
  <si>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</si>
  <si>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</si>
  <si>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</si>
  <si>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</si>
  <si>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</si>
  <si>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</si>
  <si>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</si>
  <si>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</si>
  <si>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</si>
  <si>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</si>
  <si>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</si>
  <si>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</si>
  <si>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</si>
  <si>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</si>
  <si>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</si>
  <si>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</si>
  <si>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</si>
  <si>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</si>
  <si>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</si>
  <si>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</si>
  <si>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</si>
  <si>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</si>
  <si>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</si>
  <si>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</si>
  <si>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</si>
  <si>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</si>
  <si>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</si>
  <si>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</si>
  <si>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</si>
  <si>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</si>
  <si>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</si>
  <si>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</si>
  <si>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</si>
  <si>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</si>
  <si>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</si>
  <si>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</si>
  <si>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</si>
  <si>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</si>
  <si>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</si>
  <si>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</si>
  <si>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</si>
  <si>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</si>
  <si>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</si>
  <si>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</si>
  <si>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</si>
  <si>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</si>
  <si>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</si>
  <si>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</si>
  <si>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</si>
  <si>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</si>
  <si>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</si>
  <si>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</si>
  <si>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</si>
  <si>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</si>
  <si>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</si>
  <si>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</si>
  <si>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</si>
  <si>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</si>
  <si>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</si>
  <si>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</si>
  <si>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</si>
  <si>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</si>
  <si>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</si>
  <si>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</si>
  <si>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</si>
  <si>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</si>
  <si>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</si>
  <si>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</si>
  <si>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</si>
  <si>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</si>
  <si>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</si>
  <si>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</si>
  <si>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</si>
  <si>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</si>
  <si>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</si>
  <si>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</si>
  <si>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</si>
  <si>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</si>
  <si>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</si>
  <si>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</si>
  <si>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</si>
  <si>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</si>
  <si>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</si>
  <si>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</si>
  <si>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</si>
  <si>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</si>
  <si>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</si>
  <si>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</si>
  <si>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</si>
  <si>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</si>
  <si>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</si>
  <si>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</si>
  <si>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</si>
  <si>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</si>
  <si>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</si>
  <si>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</si>
  <si>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</si>
  <si>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</si>
  <si>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</si>
  <si>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</si>
  <si>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</si>
  <si>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</si>
  <si>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</si>
  <si>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</si>
  <si>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</si>
  <si>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</si>
  <si>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</si>
  <si>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</si>
  <si>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</si>
  <si>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</si>
  <si>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</si>
  <si>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</si>
  <si>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</si>
  <si>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</si>
  <si>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</si>
  <si>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</si>
  <si>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</si>
  <si>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</si>
  <si>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</si>
  <si>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</si>
  <si>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</si>
  <si>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</si>
  <si>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</si>
  <si>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</si>
  <si>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</si>
  <si>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</si>
  <si>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</si>
  <si>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</si>
  <si>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</si>
  <si>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</si>
  <si>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</si>
  <si>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</si>
  <si>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</si>
  <si>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</si>
  <si>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</si>
  <si>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</si>
  <si>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</si>
  <si>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</si>
  <si>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</si>
  <si>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</si>
  <si>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</si>
  <si>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</si>
  <si>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</si>
  <si>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</si>
  <si>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</si>
  <si>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</si>
  <si>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</si>
  <si>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</si>
  <si>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</si>
  <si>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</si>
  <si>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</si>
  <si>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</si>
  <si>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</si>
  <si>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</si>
  <si>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</si>
  <si>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</si>
  <si>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</si>
  <si>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</si>
  <si>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</si>
  <si>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</si>
  <si>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</si>
  <si>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</si>
  <si>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</si>
  <si>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</si>
  <si>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</si>
  <si>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</si>
  <si>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</si>
  <si>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</si>
  <si>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</si>
  <si>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</si>
  <si>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</si>
  <si>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</si>
  <si>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</si>
  <si>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</si>
  <si>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</si>
  <si>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</si>
  <si>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</si>
  <si>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</si>
  <si>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</si>
  <si>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</si>
  <si>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</si>
  <si>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</si>
  <si>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</si>
  <si>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</si>
  <si>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</si>
  <si>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</si>
  <si>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</si>
  <si>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</si>
  <si>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</si>
  <si>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</si>
  <si>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</si>
  <si>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</si>
  <si>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</si>
  <si>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</si>
  <si>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</si>
  <si>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</si>
  <si>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</si>
  <si>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</si>
  <si>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</si>
  <si>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</si>
  <si>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</si>
  <si>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</si>
  <si>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</si>
  <si>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</si>
  <si>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</si>
  <si>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</si>
  <si>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</si>
  <si>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</si>
  <si>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</si>
  <si>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</si>
  <si>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</si>
  <si>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</si>
  <si>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</si>
  <si>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</si>
  <si>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</si>
  <si>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</si>
  <si>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</si>
  <si>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</si>
  <si>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</si>
  <si>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</si>
  <si>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</si>
  <si>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</si>
  <si>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</si>
  <si>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</si>
  <si>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</si>
  <si>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</si>
  <si>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</si>
  <si>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</si>
  <si>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</si>
  <si>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</si>
  <si>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</si>
  <si>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</si>
  <si>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</si>
  <si>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</si>
  <si>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</si>
  <si>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</si>
  <si>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</si>
  <si>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</si>
  <si>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</si>
  <si>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</si>
  <si>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</si>
  <si>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</si>
  <si>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</si>
  <si>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</si>
  <si>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</si>
  <si>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</si>
  <si>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</si>
  <si>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</si>
  <si>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</si>
  <si>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</si>
  <si>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</si>
  <si>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</si>
  <si>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</si>
  <si>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</si>
  <si>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</si>
  <si>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</si>
  <si>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</si>
  <si>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</si>
  <si>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</si>
  <si>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</si>
  <si>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</si>
  <si>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</si>
  <si>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</si>
  <si>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</si>
  <si>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</si>
  <si>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</si>
  <si>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</si>
  <si>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</si>
  <si>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</si>
  <si>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</si>
  <si>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</si>
  <si>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</si>
  <si>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</si>
  <si>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</si>
  <si>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</si>
  <si>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</si>
  <si>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</si>
  <si>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</si>
  <si>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</si>
  <si>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</si>
  <si>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</si>
  <si>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</si>
  <si>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</si>
  <si>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</si>
  <si>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</si>
  <si>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</si>
  <si>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</si>
  <si>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</si>
  <si>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</si>
  <si>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</si>
  <si>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</si>
  <si>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</si>
  <si>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</si>
  <si>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</si>
  <si>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</si>
  <si>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</si>
  <si>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</si>
  <si>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</si>
  <si>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</si>
  <si>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</si>
  <si>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</si>
  <si>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</si>
  <si>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</si>
  <si>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</si>
  <si>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</si>
  <si>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</si>
  <si>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</si>
  <si>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</si>
  <si>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</si>
  <si>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</si>
  <si>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</si>
  <si>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</si>
  <si>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</si>
  <si>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</si>
  <si>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</si>
  <si>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</si>
  <si>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</si>
  <si>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</si>
  <si>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</si>
  <si>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</si>
  <si>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</si>
  <si>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</si>
  <si>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</si>
  <si>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</si>
  <si>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</si>
  <si>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</si>
  <si>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</si>
  <si>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</si>
  <si>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</si>
  <si>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</si>
  <si>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</si>
  <si>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</si>
  <si>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</si>
  <si>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</si>
  <si>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</si>
  <si>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</si>
  <si>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</si>
  <si>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</si>
  <si>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</si>
  <si>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</si>
  <si>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</si>
  <si>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</si>
  <si>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</si>
  <si>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</si>
  <si>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</si>
  <si>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</si>
  <si>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</si>
  <si>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</si>
  <si>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</si>
  <si>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</si>
  <si>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</si>
  <si>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</si>
  <si>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</si>
  <si>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</si>
  <si>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</si>
  <si>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</si>
  <si>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</si>
  <si>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</si>
  <si>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</si>
  <si>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</si>
  <si>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</si>
  <si>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</si>
  <si>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</si>
  <si>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</si>
  <si>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</si>
  <si>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</si>
  <si>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</si>
  <si>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</si>
  <si>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</si>
  <si>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</si>
  <si>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</si>
  <si>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</si>
  <si>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</si>
  <si>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</si>
  <si>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</si>
  <si>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</si>
  <si>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</si>
  <si>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</si>
  <si>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</si>
  <si>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</si>
  <si>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</si>
  <si>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</si>
  <si>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</si>
  <si>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</si>
  <si>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</si>
  <si>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</si>
  <si>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</si>
  <si>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</si>
  <si>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</si>
  <si>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</si>
  <si>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</si>
  <si>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</si>
  <si>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</si>
  <si>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</si>
  <si>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</si>
  <si>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</si>
  <si>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</si>
  <si>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</si>
  <si>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</si>
  <si>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</si>
  <si>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</si>
  <si>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</si>
  <si>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</si>
  <si>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</si>
  <si>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</si>
  <si>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</si>
  <si>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</si>
  <si>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</si>
  <si>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</si>
  <si>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</si>
  <si>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</si>
  <si>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</si>
  <si>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</si>
  <si>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</si>
  <si>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</si>
  <si>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</si>
  <si>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</si>
  <si>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</si>
  <si>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</si>
  <si>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</si>
  <si>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</si>
  <si>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</si>
  <si>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</si>
  <si>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</si>
  <si>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</si>
  <si>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</si>
  <si>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</si>
  <si>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</si>
  <si>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</si>
  <si>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</si>
  <si>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</si>
  <si>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</si>
  <si>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</si>
  <si>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</si>
  <si>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</si>
  <si>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</si>
  <si>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</si>
  <si>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</si>
  <si>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</si>
  <si>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</si>
  <si>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</si>
  <si>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</si>
  <si>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</si>
  <si>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</si>
  <si>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</si>
  <si>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</si>
  <si>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</si>
  <si>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</si>
  <si>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</si>
  <si>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</si>
  <si>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</si>
  <si>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</si>
  <si>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</si>
  <si>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</si>
  <si>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</si>
  <si>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</si>
  <si>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</si>
  <si>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</si>
  <si>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</si>
  <si>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</si>
  <si>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</si>
  <si>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</si>
  <si>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</si>
  <si>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</si>
  <si>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</si>
  <si>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</si>
  <si>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</si>
  <si>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</si>
  <si>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</si>
  <si>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</si>
  <si>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</si>
  <si>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</si>
  <si>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</si>
  <si>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</si>
  <si>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</si>
  <si>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</si>
  <si>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</si>
  <si>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</si>
  <si>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</si>
  <si>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</si>
  <si>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</si>
  <si>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</si>
  <si>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</si>
  <si>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</si>
  <si>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</si>
  <si>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</si>
  <si>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</si>
  <si>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</si>
  <si>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</si>
  <si>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</si>
  <si>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</si>
  <si>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</si>
  <si>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</si>
  <si>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</si>
  <si>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</si>
  <si>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</si>
  <si>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</si>
  <si>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</si>
  <si>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</si>
  <si>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</si>
  <si>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</si>
  <si>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</si>
  <si>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</si>
  <si>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</si>
  <si>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</si>
  <si>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</si>
  <si>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</si>
  <si>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</si>
  <si>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</si>
  <si>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</si>
  <si>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</si>
  <si>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</si>
  <si>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</si>
  <si>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</si>
  <si>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</si>
  <si>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</si>
  <si>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</si>
  <si>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</si>
  <si>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</si>
  <si>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</si>
  <si>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</si>
  <si>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</si>
  <si>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</si>
  <si>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</si>
  <si>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</si>
  <si>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</si>
  <si>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</si>
  <si>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</si>
  <si>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</si>
  <si>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</si>
  <si>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</si>
  <si>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</si>
  <si>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</si>
  <si>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</si>
  <si>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</si>
  <si>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</si>
  <si>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</si>
  <si>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</si>
  <si>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</si>
  <si>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</si>
  <si>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</si>
  <si>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</si>
  <si>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</si>
  <si>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</si>
  <si>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</si>
  <si>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</si>
  <si>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</si>
  <si>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</si>
  <si>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</si>
  <si>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</si>
  <si>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</si>
  <si>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</si>
  <si>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</si>
  <si>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</si>
  <si>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</si>
  <si>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</si>
  <si>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</si>
  <si>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</si>
  <si>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</si>
  <si>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</si>
  <si>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</si>
  <si>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</si>
  <si>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</si>
  <si>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</si>
  <si>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</si>
  <si>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</si>
  <si>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</si>
  <si>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</si>
  <si>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</si>
  <si>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</si>
  <si>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</si>
  <si>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</si>
  <si>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</si>
  <si>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</si>
  <si>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</si>
  <si>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</si>
  <si>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</si>
  <si>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</si>
  <si>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</si>
  <si>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</si>
  <si>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</si>
  <si>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</si>
  <si>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</si>
  <si>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</si>
  <si>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</si>
  <si>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</si>
  <si>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</si>
  <si>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</si>
  <si>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</si>
  <si>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</si>
  <si>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</si>
  <si>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</si>
  <si>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</si>
  <si>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</si>
  <si>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</si>
  <si>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</si>
  <si>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</si>
  <si>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</si>
  <si>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</si>
  <si>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</si>
  <si>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</si>
  <si>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</si>
  <si>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</si>
  <si>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</si>
  <si>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</si>
  <si>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</si>
  <si>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</si>
  <si>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</si>
  <si>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</si>
  <si>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</si>
  <si>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</si>
  <si>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</si>
  <si>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</si>
  <si>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</si>
  <si>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</si>
  <si>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</si>
  <si>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</si>
  <si>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</si>
  <si>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</si>
  <si>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</si>
  <si>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</si>
  <si>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</si>
  <si>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</si>
  <si>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</si>
  <si>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</si>
  <si>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</si>
  <si>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</si>
  <si>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</si>
  <si>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</si>
  <si>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</si>
  <si>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</si>
  <si>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</si>
  <si>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</si>
  <si>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</si>
  <si>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</si>
  <si>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</si>
  <si>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</si>
  <si>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</si>
  <si>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</si>
  <si>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</si>
  <si>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</si>
  <si>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</si>
  <si>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</si>
  <si>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</si>
  <si>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</si>
  <si>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</si>
  <si>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</si>
  <si>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</si>
  <si>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</si>
  <si>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</si>
  <si>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</si>
  <si>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</si>
  <si>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</si>
  <si>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</si>
  <si>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</si>
  <si>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</si>
  <si>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</si>
  <si>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</si>
  <si>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</si>
  <si>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</si>
  <si>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</si>
  <si>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</si>
  <si>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</si>
  <si>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</si>
  <si>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</si>
  <si>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</si>
  <si>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</si>
  <si>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</si>
  <si>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</si>
  <si>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</si>
  <si>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</si>
  <si>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</si>
  <si>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</si>
  <si>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</si>
  <si>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</si>
  <si>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</si>
  <si>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</si>
  <si>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</si>
  <si>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</si>
  <si>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</si>
  <si>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</si>
  <si>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</si>
  <si>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</si>
  <si>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</si>
  <si>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</si>
  <si>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</si>
  <si>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</si>
  <si>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</si>
  <si>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</si>
  <si>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</si>
  <si>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</si>
  <si>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</si>
  <si>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</si>
  <si>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</si>
  <si>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</si>
  <si>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</si>
  <si>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</si>
  <si>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</si>
  <si>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</si>
  <si>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</si>
  <si>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</si>
  <si>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</si>
  <si>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</si>
  <si>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</si>
  <si>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</si>
  <si>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</si>
  <si>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</si>
  <si>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</si>
  <si>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</si>
  <si>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</si>
  <si>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</si>
  <si>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</si>
  <si>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</si>
  <si>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</si>
  <si>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</si>
  <si>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</si>
  <si>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</si>
  <si>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</si>
  <si>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</si>
  <si>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</si>
  <si>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</si>
  <si>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</si>
  <si>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</si>
  <si>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</si>
  <si>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</si>
  <si>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</si>
  <si>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</si>
  <si>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</si>
  <si>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</si>
  <si>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</si>
  <si>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</si>
  <si>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</si>
  <si>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</si>
  <si>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</si>
  <si>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</si>
  <si>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</si>
  <si>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</si>
  <si>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</si>
  <si>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</si>
  <si>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</si>
  <si>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</si>
  <si>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</si>
  <si>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</si>
  <si>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</si>
  <si>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</si>
  <si>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</si>
  <si>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</si>
  <si>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</si>
  <si>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</si>
  <si>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</si>
  <si>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</si>
  <si>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</si>
  <si>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</si>
  <si>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</si>
  <si>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</si>
  <si>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</si>
  <si>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</si>
  <si>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</si>
  <si>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</si>
  <si>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</si>
  <si>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</si>
  <si>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</si>
  <si>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</si>
  <si>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</si>
  <si>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</si>
  <si>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</si>
  <si>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</si>
  <si>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</si>
  <si>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</si>
  <si>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</si>
  <si>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</si>
  <si>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</si>
  <si>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</si>
  <si>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</si>
  <si>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</si>
  <si>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</si>
  <si>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</si>
  <si>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</si>
  <si>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</si>
  <si>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</si>
  <si>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</si>
  <si>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</si>
  <si>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</si>
  <si>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</si>
  <si>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</si>
  <si>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</si>
  <si>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</si>
  <si>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</si>
  <si>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</si>
  <si>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</si>
  <si>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</si>
  <si>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</si>
  <si>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</si>
  <si>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</si>
  <si>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</si>
  <si>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</si>
  <si>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</si>
  <si>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</si>
  <si>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</si>
  <si>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</si>
  <si>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</si>
  <si>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</si>
  <si>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</si>
  <si>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</si>
  <si>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</si>
  <si>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</si>
  <si>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</si>
  <si>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</si>
  <si>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</si>
  <si>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</si>
  <si>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</si>
  <si>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</si>
  <si>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</si>
  <si>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</si>
  <si>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</si>
  <si>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</si>
  <si>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</si>
  <si>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</si>
  <si>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</si>
  <si>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</si>
  <si>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</si>
  <si>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</si>
  <si>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</si>
  <si>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</si>
  <si>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</si>
  <si>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</si>
  <si>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</si>
  <si>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</si>
  <si>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</si>
  <si>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</si>
  <si>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</si>
  <si>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</si>
  <si>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</si>
  <si>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</si>
  <si>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</si>
  <si>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</si>
  <si>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</si>
  <si>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</si>
  <si>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</si>
  <si>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</si>
  <si>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</si>
  <si>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</si>
  <si>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</si>
  <si>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</si>
  <si>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</si>
  <si>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</si>
  <si>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</si>
  <si>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</si>
  <si>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</si>
  <si>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</si>
  <si>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</si>
  <si>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</si>
  <si>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</si>
  <si>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</si>
  <si>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</si>
  <si>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</si>
  <si>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</si>
  <si>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</si>
  <si>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</si>
  <si>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</si>
  <si>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</si>
  <si>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</si>
  <si>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</si>
  <si>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</si>
  <si>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</si>
  <si>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</si>
  <si>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</si>
  <si>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</si>
  <si>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</si>
  <si>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</si>
  <si>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</si>
  <si>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</si>
  <si>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</si>
  <si>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</si>
  <si>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</si>
  <si>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</si>
  <si>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</si>
  <si>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</si>
  <si>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</si>
  <si>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</si>
  <si>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</si>
  <si>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</si>
  <si>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</si>
  <si>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</si>
  <si>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</si>
  <si>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</si>
  <si>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</si>
  <si>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</si>
  <si>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</si>
  <si>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</si>
  <si>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</si>
  <si>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</si>
  <si>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</si>
  <si>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</si>
  <si>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</si>
  <si>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</si>
  <si>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</si>
  <si>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</si>
  <si>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</si>
  <si>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</si>
  <si>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</si>
  <si>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</si>
  <si>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</si>
  <si>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</si>
  <si>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</si>
  <si>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</si>
  <si>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</si>
  <si>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</si>
  <si>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</si>
  <si>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</si>
  <si>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</si>
  <si>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</si>
  <si>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</si>
  <si>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</si>
  <si>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</si>
  <si>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</si>
  <si>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</si>
  <si>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</si>
  <si>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</si>
  <si>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</si>
  <si>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</si>
  <si>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</si>
  <si>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</si>
  <si>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</si>
  <si>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</si>
  <si>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</si>
  <si>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</si>
  <si>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</si>
  <si>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</si>
  <si>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</si>
  <si>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</si>
  <si>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</si>
  <si>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</si>
  <si>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</si>
  <si>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</si>
  <si>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</si>
  <si>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</si>
  <si>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</si>
  <si>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</si>
  <si>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</si>
  <si>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</si>
  <si>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</si>
  <si>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</si>
  <si>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</si>
  <si>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</si>
  <si>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</si>
  <si>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</si>
  <si>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</si>
  <si>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</si>
  <si>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</si>
  <si>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</si>
  <si>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</si>
  <si>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</si>
  <si>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</si>
  <si>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</si>
  <si>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</si>
  <si>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</si>
  <si>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</si>
  <si>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</si>
  <si>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</si>
  <si>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</si>
  <si>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</si>
  <si>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</si>
  <si>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</si>
  <si>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</si>
  <si>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</si>
  <si>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</si>
  <si>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</si>
  <si>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</si>
  <si>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</si>
  <si>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</si>
  <si>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</si>
  <si>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</si>
  <si>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</si>
  <si>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</si>
  <si>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</si>
  <si>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</si>
  <si>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</si>
  <si>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</si>
  <si>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</si>
  <si>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</si>
  <si>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</si>
  <si>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</si>
  <si>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</si>
  <si>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</si>
  <si>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</si>
  <si>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</si>
  <si>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</si>
  <si>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</si>
  <si>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</si>
  <si>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</si>
  <si>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</si>
  <si>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</si>
  <si>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</si>
  <si>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</si>
  <si>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</si>
  <si>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</si>
  <si>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</si>
  <si>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</si>
  <si>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</si>
  <si>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</si>
  <si>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</si>
  <si>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</si>
  <si>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</si>
  <si>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</si>
  <si>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</si>
  <si>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</si>
  <si>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</si>
  <si>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</si>
  <si>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</si>
  <si>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</si>
  <si>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</si>
  <si>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</si>
  <si>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</si>
  <si>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</si>
  <si>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</si>
  <si>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</si>
  <si>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</si>
  <si>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</si>
  <si>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</si>
  <si>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</si>
  <si>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</si>
  <si>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</si>
  <si>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</si>
  <si>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</si>
  <si>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</si>
  <si>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</si>
  <si>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</si>
  <si>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</si>
  <si>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</si>
  <si>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</si>
  <si>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</si>
  <si>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</si>
  <si>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</si>
  <si>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</si>
  <si>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</si>
  <si>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</si>
  <si>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</si>
  <si>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</si>
  <si>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</si>
  <si>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</si>
  <si>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</si>
  <si>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</si>
  <si>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</si>
  <si>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</si>
  <si>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</si>
  <si>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</si>
  <si>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</si>
  <si>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</si>
  <si>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</si>
  <si>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</si>
  <si>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</si>
  <si>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</si>
  <si>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</si>
  <si>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</si>
  <si>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</si>
  <si>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</si>
  <si>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</si>
  <si>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</si>
  <si>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</si>
  <si>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</si>
  <si>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</si>
  <si>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</si>
  <si>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</si>
  <si>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</si>
  <si>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</si>
  <si>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</si>
  <si>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</si>
  <si>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</si>
  <si>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</si>
  <si>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</si>
  <si>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</si>
  <si>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</si>
  <si>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</si>
  <si>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</si>
  <si>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</si>
  <si>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</si>
  <si>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</si>
  <si>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</si>
  <si>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</si>
  <si>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</si>
  <si>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</si>
  <si>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</si>
  <si>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</si>
  <si>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</si>
  <si>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</si>
  <si>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</si>
  <si>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</si>
  <si>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</si>
  <si>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</si>
  <si>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</si>
  <si>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</si>
  <si>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</si>
  <si>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</si>
  <si>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</si>
  <si>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</si>
  <si>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</si>
  <si>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</si>
  <si>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</si>
  <si>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</si>
  <si>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</si>
  <si>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</si>
  <si>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</si>
  <si>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</si>
  <si>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</si>
  <si>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</si>
  <si>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</si>
  <si>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</si>
  <si>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</si>
  <si>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</si>
  <si>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</si>
  <si>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</si>
  <si>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</si>
  <si>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</si>
  <si>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</si>
  <si>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</si>
  <si>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</si>
  <si>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</si>
  <si>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</si>
  <si>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</si>
  <si>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</si>
  <si>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</si>
  <si>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</si>
  <si>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</si>
  <si>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</si>
  <si>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</si>
  <si>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</si>
  <si>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</si>
  <si>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</si>
  <si>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</si>
  <si>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</si>
  <si>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</si>
  <si>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</si>
  <si>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</si>
  <si>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</si>
  <si>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</si>
  <si>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</si>
  <si>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</si>
  <si>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</si>
  <si>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</si>
  <si>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</si>
  <si>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</si>
  <si>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</si>
  <si>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</si>
  <si>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</si>
  <si>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</si>
  <si>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</si>
  <si>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</si>
  <si>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</si>
  <si>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</si>
  <si>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</si>
  <si>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</si>
  <si>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</si>
  <si>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</si>
  <si>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</si>
  <si>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</si>
  <si>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</si>
  <si>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</si>
  <si>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</si>
  <si>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</si>
  <si>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</si>
  <si>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</si>
  <si>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</si>
  <si>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</si>
  <si>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</si>
  <si>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</si>
  <si>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</si>
  <si>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</si>
  <si>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</si>
  <si>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</si>
  <si>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</si>
  <si>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</si>
  <si>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</si>
  <si>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</si>
  <si>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</si>
  <si>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</si>
  <si>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</si>
  <si>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</si>
  <si>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</si>
  <si>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</si>
  <si>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</si>
  <si>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</si>
  <si>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</si>
  <si>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</si>
  <si>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</si>
  <si>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</si>
  <si>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</si>
  <si>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</si>
  <si>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</si>
  <si>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</si>
  <si>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</si>
  <si>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</si>
  <si>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</si>
  <si>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</si>
  <si>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</si>
  <si>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</si>
  <si>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</si>
  <si>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</si>
  <si>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</si>
  <si>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</si>
  <si>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</si>
  <si>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</si>
  <si>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</si>
  <si>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</si>
  <si>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</si>
  <si>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</si>
  <si>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</si>
  <si>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</si>
  <si>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</si>
  <si>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</si>
  <si>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</si>
  <si>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</si>
  <si>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</si>
  <si>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</si>
  <si>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</si>
  <si>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</si>
  <si>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</si>
  <si>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</si>
  <si>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</si>
  <si>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</si>
  <si>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</si>
  <si>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</si>
  <si>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</si>
  <si>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</si>
  <si>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</si>
  <si>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</si>
  <si>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</si>
  <si>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</si>
  <si>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</si>
  <si>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</si>
  <si>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</si>
  <si>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</si>
  <si>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</si>
  <si>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</si>
  <si>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</si>
  <si>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</si>
  <si>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</si>
  <si>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</si>
  <si>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</si>
  <si>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</si>
  <si>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</si>
  <si>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</si>
  <si>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</si>
  <si>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</si>
  <si>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</si>
  <si>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</si>
  <si>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</si>
  <si>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</si>
  <si>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</si>
  <si>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</si>
  <si>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</si>
  <si>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</si>
  <si>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</si>
  <si>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</si>
  <si>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</si>
  <si>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</si>
  <si>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</si>
  <si>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</si>
  <si>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</si>
  <si>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</si>
  <si>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</si>
  <si>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</si>
  <si>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</si>
  <si>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</si>
  <si>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</si>
  <si>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</si>
  <si>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</si>
  <si>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</si>
  <si>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</si>
  <si>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</si>
  <si>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</si>
  <si>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</si>
  <si>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</si>
  <si>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</si>
  <si>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</si>
  <si>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</si>
  <si>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</si>
  <si>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</si>
  <si>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</si>
  <si>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</si>
  <si>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</si>
  <si>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</si>
  <si>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</si>
  <si>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</si>
  <si>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</si>
  <si>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</si>
  <si>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</si>
  <si>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</si>
  <si>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</si>
  <si>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</si>
  <si>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</si>
  <si>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</si>
  <si>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</si>
  <si>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</si>
  <si>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</si>
  <si>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</si>
  <si>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</si>
  <si>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</si>
  <si>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</si>
  <si>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</si>
  <si>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</si>
  <si>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</si>
  <si>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</si>
  <si>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</si>
  <si>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</si>
  <si>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</si>
  <si>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</si>
  <si>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</si>
  <si>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</si>
  <si>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</si>
  <si>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</si>
  <si>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</si>
  <si>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</si>
  <si>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</si>
  <si>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</si>
  <si>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</si>
  <si>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</si>
  <si>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</si>
  <si>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</si>
  <si>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</si>
  <si>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</si>
  <si>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</si>
  <si>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</si>
  <si>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</si>
  <si>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</si>
  <si>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</si>
  <si>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</si>
  <si>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</si>
  <si>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</si>
  <si>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</si>
  <si>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</si>
  <si>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</si>
  <si>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</si>
  <si>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</si>
  <si>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</si>
  <si>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</si>
  <si>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</si>
  <si>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</si>
  <si>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</si>
  <si>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</si>
  <si>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</si>
  <si>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</si>
  <si>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</si>
  <si>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</si>
  <si>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</si>
  <si>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</si>
  <si>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</si>
  <si>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</si>
  <si>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</si>
  <si>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</si>
  <si>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</si>
  <si>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</si>
  <si>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</si>
  <si>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</si>
  <si>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</si>
  <si>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</si>
  <si>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</si>
  <si>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</si>
  <si>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</si>
  <si>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</si>
  <si>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</si>
  <si>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</si>
  <si>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</si>
  <si>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</si>
  <si>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</si>
  <si>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</si>
  <si>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</si>
  <si>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</si>
  <si>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</si>
  <si>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</si>
  <si>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</si>
  <si>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</si>
  <si>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</si>
  <si>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</si>
  <si>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</si>
  <si>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</si>
  <si>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</si>
  <si>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</si>
  <si>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</si>
  <si>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</si>
  <si>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</si>
  <si>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</si>
  <si>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</si>
  <si>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</si>
  <si>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</si>
  <si>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</si>
  <si>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</si>
  <si>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</si>
  <si>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</si>
  <si>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</si>
  <si>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</si>
  <si>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</si>
  <si>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</si>
  <si>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</si>
  <si>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</si>
  <si>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</si>
  <si>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</si>
  <si>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</si>
  <si>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</si>
  <si>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</si>
  <si>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</si>
  <si>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</si>
  <si>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</si>
  <si>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</si>
  <si>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</si>
  <si>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</si>
  <si>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</si>
  <si>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</si>
  <si>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</si>
  <si>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</si>
  <si>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</si>
  <si>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</si>
  <si>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</si>
  <si>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</si>
  <si>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</si>
  <si>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</si>
  <si>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</si>
  <si>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</si>
  <si>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</si>
  <si>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</si>
  <si>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</si>
  <si>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</si>
  <si>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</si>
  <si>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</si>
  <si>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</si>
  <si>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</si>
  <si>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</si>
  <si>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</si>
  <si>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</si>
  <si>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</si>
  <si>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</si>
  <si>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</si>
  <si>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</si>
  <si>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</si>
  <si>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</si>
  <si>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</si>
  <si>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</si>
  <si>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</si>
  <si>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</si>
  <si>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</si>
  <si>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</si>
  <si>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</si>
  <si>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</si>
  <si>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</si>
  <si>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</si>
  <si>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</si>
  <si>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</si>
  <si>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</si>
  <si>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</si>
  <si>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</si>
  <si>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</si>
  <si>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</si>
  <si>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</si>
  <si>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</si>
  <si>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</si>
  <si>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</si>
  <si>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</si>
  <si>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</si>
  <si>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</si>
  <si>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</si>
  <si>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</si>
  <si>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</si>
  <si>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</si>
  <si>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</si>
  <si>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</si>
  <si>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</si>
  <si>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</si>
  <si>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</si>
  <si>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</si>
  <si>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</si>
  <si>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</si>
  <si>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</si>
  <si>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</si>
  <si>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</si>
  <si>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</si>
  <si>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</si>
  <si>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</si>
  <si>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</si>
  <si>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</si>
  <si>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</si>
  <si>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</si>
  <si>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</si>
  <si>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</si>
  <si>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</si>
  <si>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</si>
  <si>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</si>
  <si>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</si>
  <si>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</si>
  <si>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</si>
  <si>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</si>
  <si>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</si>
  <si>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</si>
  <si>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</si>
  <si>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</si>
  <si>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</si>
  <si>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</si>
  <si>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</si>
  <si>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</si>
  <si>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</si>
  <si>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</si>
  <si>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</si>
  <si>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</si>
  <si>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</si>
  <si>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</si>
  <si>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</si>
  <si>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</si>
  <si>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</si>
  <si>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</si>
  <si>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</si>
  <si>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</si>
  <si>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</si>
  <si>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</si>
  <si>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</si>
  <si>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</si>
  <si>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</si>
  <si>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</si>
  <si>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</si>
  <si>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</si>
  <si>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</si>
  <si>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</si>
  <si>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</si>
  <si>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</si>
  <si>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</si>
  <si>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</si>
  <si>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</si>
  <si>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</si>
  <si>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</si>
  <si>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</si>
  <si>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</si>
  <si>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</si>
  <si>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</si>
  <si>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</si>
  <si>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</si>
  <si>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</si>
  <si>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</si>
  <si>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</si>
  <si>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</si>
  <si>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</si>
  <si>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</si>
  <si>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</si>
  <si>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</si>
  <si>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</si>
  <si>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</si>
  <si>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</si>
  <si>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</si>
  <si>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</si>
  <si>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</si>
  <si>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</si>
  <si>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</si>
  <si>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</si>
  <si>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</si>
  <si>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</si>
  <si>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</si>
  <si>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</si>
  <si>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</si>
  <si>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</si>
  <si>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</si>
  <si>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</si>
  <si>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</si>
  <si>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</si>
  <si>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</si>
  <si>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</si>
  <si>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</si>
  <si>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</si>
  <si>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</si>
  <si>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</si>
  <si>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</si>
  <si>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</si>
  <si>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</si>
  <si>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</si>
  <si>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</si>
  <si>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</si>
  <si>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</si>
  <si>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</si>
  <si>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</si>
  <si>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</si>
  <si>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</si>
  <si>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</si>
  <si>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</si>
  <si>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</si>
  <si>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</si>
  <si>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</si>
  <si>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</si>
  <si>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</si>
  <si>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</si>
  <si>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</si>
  <si>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</si>
  <si>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</si>
  <si>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</si>
  <si>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</si>
  <si>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</si>
  <si>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</si>
  <si>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</si>
  <si>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</si>
  <si>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</si>
  <si>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</si>
  <si>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</si>
  <si>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</si>
  <si>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</si>
  <si>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</si>
  <si>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</si>
  <si>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</si>
  <si>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</si>
  <si>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</si>
  <si>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</si>
  <si>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</si>
  <si>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</si>
  <si>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</si>
  <si>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</si>
  <si>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</si>
  <si>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</si>
  <si>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</si>
  <si>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</si>
  <si>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</si>
  <si>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</si>
  <si>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</si>
  <si>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</si>
  <si>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</si>
  <si>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</si>
  <si>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</si>
  <si>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</si>
  <si>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</si>
  <si>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</si>
  <si>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</si>
  <si>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</si>
  <si>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</si>
  <si>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</si>
  <si>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</si>
  <si>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</si>
  <si>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</si>
  <si>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</si>
  <si>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</si>
  <si>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</si>
  <si>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</si>
  <si>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</si>
  <si>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</si>
  <si>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</si>
  <si>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</si>
  <si>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</si>
  <si>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</si>
  <si>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</si>
  <si>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</si>
  <si>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</si>
  <si>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</si>
  <si>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</si>
  <si>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</si>
  <si>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</si>
  <si>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</si>
  <si>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</si>
  <si>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</si>
  <si>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</si>
  <si>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</si>
  <si>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</si>
  <si>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</si>
  <si>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</si>
  <si>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</si>
  <si>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</si>
  <si>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</si>
  <si>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</si>
  <si>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</si>
  <si>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</si>
  <si>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</si>
  <si>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</si>
  <si>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</si>
  <si>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</si>
  <si>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</si>
  <si>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</si>
  <si>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</si>
  <si>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</si>
  <si>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</si>
  <si>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</si>
  <si>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</si>
  <si>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</si>
  <si>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</si>
  <si>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</si>
  <si>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</si>
  <si>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</si>
  <si>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</si>
  <si>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</si>
  <si>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</si>
  <si>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</si>
  <si>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</si>
  <si>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</si>
  <si>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</si>
  <si>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</si>
  <si>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</si>
  <si>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</si>
  <si>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</si>
  <si>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</si>
  <si>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</si>
  <si>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</si>
  <si>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</si>
  <si>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</si>
  <si>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</si>
  <si>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</si>
  <si>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</si>
  <si>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</si>
  <si>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</si>
  <si>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</si>
  <si>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</si>
  <si>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</si>
  <si>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</si>
  <si>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</si>
  <si>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</si>
  <si>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</si>
  <si>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</si>
  <si>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</si>
  <si>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</si>
  <si>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</si>
  <si>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</si>
  <si>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</si>
  <si>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</si>
  <si>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</si>
  <si>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</si>
  <si>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</si>
  <si>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</si>
  <si>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</si>
  <si>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</si>
  <si>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</si>
  <si>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</si>
  <si>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</si>
  <si>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</si>
  <si>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</si>
  <si>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</si>
  <si>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</si>
  <si>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</si>
  <si>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</si>
  <si>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</si>
  <si>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</si>
  <si>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</si>
  <si>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</si>
  <si>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</si>
  <si>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</si>
  <si>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</si>
  <si>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</si>
  <si>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</si>
  <si>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</si>
  <si>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</si>
  <si>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</si>
  <si>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</si>
  <si>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</si>
  <si>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</si>
  <si>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</si>
  <si>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</si>
  <si>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</si>
  <si>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</si>
  <si>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</si>
  <si>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</si>
  <si>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</si>
  <si>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</si>
  <si>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</si>
  <si>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</si>
  <si>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</si>
  <si>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</si>
  <si>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</si>
  <si>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</si>
  <si>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</si>
  <si>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</si>
  <si>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</si>
  <si>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</si>
  <si>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</si>
  <si>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</si>
  <si>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</si>
  <si>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</si>
  <si>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</si>
  <si>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</si>
  <si>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</si>
  <si>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</si>
  <si>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</si>
  <si>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</si>
  <si>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</si>
  <si>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</si>
  <si>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</si>
  <si>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</si>
  <si>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</si>
  <si>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</si>
  <si>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</si>
  <si>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</si>
  <si>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</si>
  <si>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</si>
  <si>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</si>
  <si>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</si>
  <si>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</si>
  <si>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</si>
  <si>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</si>
  <si>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</si>
  <si>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</si>
  <si>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</si>
  <si>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</si>
  <si>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</si>
  <si>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</si>
  <si>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</si>
  <si>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</si>
  <si>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</si>
  <si>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</si>
  <si>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</si>
  <si>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</si>
  <si>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</si>
  <si>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</si>
  <si>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</si>
  <si>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</si>
  <si>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</si>
  <si>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</si>
  <si>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</si>
  <si>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</si>
  <si>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</si>
  <si>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</si>
  <si>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</si>
  <si>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</si>
  <si>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</si>
  <si>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</si>
  <si>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</si>
  <si>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</si>
  <si>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</si>
  <si>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</si>
  <si>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</si>
  <si>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</si>
  <si>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</si>
  <si>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</si>
  <si>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</si>
  <si>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</si>
  <si>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</si>
  <si>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</si>
  <si>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</si>
  <si>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</si>
  <si>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</si>
  <si>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</si>
  <si>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</si>
  <si>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</si>
  <si>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</si>
  <si>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</si>
  <si>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</si>
  <si>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</si>
  <si>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</si>
  <si>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</si>
  <si>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</si>
  <si>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</si>
  <si>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</si>
  <si>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</si>
  <si>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</si>
  <si>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</si>
  <si>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</si>
  <si>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</si>
  <si>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</si>
  <si>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</si>
  <si>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</si>
  <si>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</si>
  <si>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</si>
  <si>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</si>
  <si>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</si>
  <si>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</si>
  <si>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</si>
  <si>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</si>
  <si>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</si>
  <si>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</si>
  <si>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</si>
  <si>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</si>
  <si>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</si>
  <si>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</si>
  <si>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</si>
  <si>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</si>
  <si>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</si>
  <si>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</si>
  <si>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</si>
  <si>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</si>
  <si>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</si>
  <si>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</si>
  <si>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</si>
  <si>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</si>
  <si>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</si>
  <si>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</si>
  <si>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</si>
  <si>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</si>
  <si>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</si>
  <si>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</si>
  <si>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</si>
  <si>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</si>
  <si>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</si>
  <si>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</si>
  <si>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</si>
  <si>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</si>
  <si>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</si>
  <si>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</si>
  <si>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</si>
  <si>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</si>
  <si>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</si>
  <si>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</si>
  <si>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</si>
  <si>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</si>
  <si>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</si>
  <si>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</si>
  <si>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</si>
  <si>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</si>
  <si>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</si>
  <si>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</si>
  <si>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</si>
  <si>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</si>
  <si>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</si>
  <si>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</si>
  <si>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</si>
  <si>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</si>
  <si>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</si>
  <si>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</si>
  <si>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</si>
  <si>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</si>
  <si>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</si>
  <si>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</si>
  <si>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</si>
  <si>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</si>
  <si>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</si>
  <si>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</si>
  <si>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</si>
  <si>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</si>
  <si>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</si>
  <si>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</si>
  <si>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</si>
  <si>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</si>
  <si>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</si>
  <si>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</si>
  <si>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</si>
  <si>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</si>
  <si>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</si>
  <si>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</si>
  <si>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</si>
  <si>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</si>
  <si>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</si>
  <si>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</si>
  <si>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</si>
  <si>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</si>
  <si>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</si>
  <si>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</si>
  <si>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</si>
  <si>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</si>
  <si>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</si>
  <si>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</si>
  <si>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</si>
  <si>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</si>
  <si>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</si>
  <si>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</si>
  <si>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</si>
  <si>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</si>
  <si>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</si>
  <si>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</si>
  <si>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</si>
  <si>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</si>
  <si>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</si>
  <si>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</si>
  <si>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</si>
  <si>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</si>
  <si>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</si>
  <si>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</si>
  <si>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</si>
  <si>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</si>
  <si>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</si>
  <si>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</si>
  <si>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</si>
  <si>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</si>
  <si>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</si>
  <si>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</si>
  <si>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</si>
  <si>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</si>
  <si>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</si>
  <si>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</si>
  <si>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</si>
  <si>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</si>
  <si>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</si>
  <si>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</si>
  <si>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</si>
  <si>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</si>
  <si>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</si>
  <si>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</si>
  <si>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</si>
  <si>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</si>
  <si>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</si>
  <si>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</si>
  <si>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</si>
  <si>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</si>
  <si>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</si>
  <si>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</si>
  <si>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</si>
  <si>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</si>
  <si>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</si>
  <si>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</si>
  <si>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</si>
  <si>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</si>
  <si>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</si>
  <si>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</si>
  <si>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</si>
  <si>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</si>
  <si>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</si>
  <si>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</si>
  <si>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</si>
  <si>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</si>
  <si>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</si>
  <si>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</si>
  <si>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</si>
  <si>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</si>
  <si>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</si>
  <si>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</si>
  <si>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</si>
  <si>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</si>
  <si>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</si>
  <si>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</si>
  <si>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</si>
  <si>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</si>
  <si>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</si>
  <si>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</si>
  <si>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</si>
  <si>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</si>
  <si>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</si>
  <si>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</si>
  <si>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</si>
  <si>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</si>
  <si>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</si>
  <si>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</si>
  <si>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</si>
  <si>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</si>
  <si>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</si>
  <si>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</si>
  <si>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</si>
  <si>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</si>
  <si>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</si>
  <si>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</si>
  <si>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</si>
  <si>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</si>
  <si>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</si>
  <si>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</si>
  <si>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</si>
  <si>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</si>
  <si>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</si>
  <si>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</si>
  <si>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</si>
  <si>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</si>
  <si>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</si>
  <si>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</si>
  <si>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</si>
  <si>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</si>
  <si>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</si>
  <si>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</si>
  <si>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</si>
  <si>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</si>
  <si>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</si>
  <si>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</si>
  <si>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</si>
  <si>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</si>
  <si>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</si>
  <si>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</si>
  <si>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</si>
  <si>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</si>
  <si>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</si>
  <si>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</si>
  <si>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</si>
  <si>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</si>
  <si>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</si>
  <si>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</si>
  <si>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</si>
  <si>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</si>
  <si>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</si>
  <si>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</si>
  <si>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</si>
  <si>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</si>
  <si>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</si>
  <si>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</si>
  <si>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</si>
  <si>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</si>
  <si>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</si>
  <si>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</si>
  <si>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</si>
  <si>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</si>
  <si>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</si>
  <si>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</si>
  <si>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</si>
  <si>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</si>
  <si>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</si>
  <si>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</si>
  <si>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</si>
  <si>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</si>
  <si>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</si>
  <si>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</si>
  <si>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</si>
  <si>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</si>
  <si>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</si>
  <si>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</si>
  <si>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</si>
  <si>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</si>
  <si>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</si>
  <si>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</si>
  <si>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</si>
  <si>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</si>
  <si>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</si>
  <si>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</si>
  <si>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</si>
  <si>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</si>
  <si>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</si>
  <si>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</si>
  <si>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</si>
  <si>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</si>
  <si>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</si>
  <si>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</si>
  <si>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</si>
  <si>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</si>
  <si>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</si>
  <si>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</si>
  <si>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</si>
  <si>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</si>
  <si>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</si>
  <si>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</si>
  <si>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</si>
  <si>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</si>
  <si>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</si>
  <si>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</si>
  <si>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</si>
  <si>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</si>
  <si>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</si>
  <si>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</si>
  <si>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</si>
  <si>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</si>
  <si>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</si>
  <si>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</si>
  <si>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</si>
  <si>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</si>
  <si>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</si>
  <si>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</si>
  <si>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</si>
  <si>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</si>
  <si>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</si>
  <si>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</si>
  <si>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</si>
  <si>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</si>
  <si>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</si>
  <si>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</si>
  <si>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</si>
  <si>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</si>
  <si>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</si>
  <si>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</si>
  <si>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</si>
  <si>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</si>
  <si>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</si>
  <si>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</si>
  <si>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</si>
  <si>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</si>
  <si>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</si>
  <si>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</si>
  <si>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</si>
  <si>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</si>
  <si>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</si>
  <si>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</si>
  <si>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</si>
  <si>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</si>
  <si>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</si>
  <si>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</si>
  <si>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</si>
  <si>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</si>
  <si>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</si>
  <si>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</si>
  <si>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</si>
  <si>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</si>
  <si>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</si>
  <si>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</si>
  <si>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</si>
  <si>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</si>
  <si>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</si>
  <si>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</si>
  <si>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</si>
  <si>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</si>
  <si>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</si>
  <si>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</si>
  <si>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</si>
  <si>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</si>
  <si>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</si>
  <si>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</si>
  <si>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</si>
  <si>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</si>
  <si>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</si>
  <si>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</si>
  <si>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</si>
  <si>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</si>
  <si>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</si>
  <si>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</si>
  <si>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</si>
  <si>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</si>
  <si>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</si>
  <si>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</si>
  <si>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</si>
  <si>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</si>
  <si>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</si>
  <si>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</si>
  <si>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</si>
  <si>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</si>
  <si>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</si>
  <si>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</si>
  <si>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</si>
  <si>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</si>
  <si>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</si>
  <si>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</si>
  <si>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</si>
  <si>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</si>
  <si>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</si>
  <si>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</si>
  <si>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</si>
  <si>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</si>
  <si>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</si>
  <si>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</si>
  <si>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</si>
  <si>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</si>
  <si>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</si>
  <si>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</si>
  <si>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</si>
  <si>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</si>
  <si>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</si>
  <si>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</si>
  <si>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</si>
  <si>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</si>
  <si>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</si>
  <si>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</si>
  <si>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</si>
  <si>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</si>
  <si>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</si>
  <si>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</si>
  <si>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</si>
  <si>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</si>
  <si>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</si>
  <si>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</si>
  <si>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</si>
  <si>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</si>
  <si>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</si>
  <si>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</si>
  <si>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</si>
  <si>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</si>
  <si>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</si>
  <si>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</si>
  <si>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</si>
  <si>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</si>
  <si>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</si>
  <si>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</si>
  <si>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</si>
  <si>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</si>
  <si>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</si>
  <si>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</si>
  <si>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</si>
  <si>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</si>
  <si>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</si>
  <si>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</si>
  <si>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</si>
  <si>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</si>
  <si>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</si>
  <si>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</si>
  <si>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</si>
  <si>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</si>
  <si>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</si>
  <si>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</si>
  <si>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</si>
  <si>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</si>
  <si>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</si>
  <si>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</si>
  <si>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</si>
  <si>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</si>
  <si>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</si>
  <si>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</si>
  <si>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</si>
  <si>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</si>
  <si>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</si>
  <si>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</si>
  <si>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</si>
  <si>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</si>
  <si>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</si>
  <si>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</si>
  <si>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</si>
  <si>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</si>
  <si>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</si>
  <si>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</si>
  <si>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</si>
  <si>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</si>
  <si>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</si>
  <si>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</si>
  <si>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</si>
  <si>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</si>
  <si>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</si>
  <si>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</si>
  <si>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</si>
  <si>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</si>
  <si>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</si>
  <si>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</si>
  <si>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</si>
  <si>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</si>
  <si>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</si>
  <si>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</si>
  <si>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</si>
  <si>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</si>
  <si>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</si>
  <si>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</si>
  <si>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</si>
  <si>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</si>
  <si>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</si>
  <si>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</si>
  <si>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</si>
  <si>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</si>
  <si>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</si>
  <si>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</si>
  <si>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</si>
  <si>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</si>
  <si>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</si>
  <si>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</si>
  <si>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</si>
  <si>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</si>
  <si>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</si>
  <si>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</si>
  <si>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</si>
  <si>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</si>
  <si>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</si>
  <si>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</si>
  <si>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</si>
  <si>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</si>
  <si>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</si>
  <si>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</si>
  <si>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</si>
  <si>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</si>
  <si>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</si>
  <si>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</si>
  <si>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</si>
  <si>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</si>
  <si>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</si>
  <si>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</si>
  <si>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</si>
  <si>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</si>
  <si>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</si>
  <si>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</si>
  <si>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</si>
  <si>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</si>
  <si>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</si>
  <si>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</si>
  <si>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</si>
  <si>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</si>
  <si>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</si>
  <si>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</si>
  <si>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</si>
  <si>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</si>
  <si>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</si>
  <si>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</si>
  <si>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</si>
  <si>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</si>
  <si>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</si>
  <si>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</si>
  <si>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</si>
  <si>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</si>
  <si>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</si>
  <si>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</si>
  <si>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</si>
  <si>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</si>
  <si>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</si>
  <si>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</si>
  <si>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</si>
  <si>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</si>
  <si>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</si>
  <si>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</si>
  <si>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</si>
  <si>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</si>
  <si>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</si>
  <si>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</si>
  <si>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</si>
  <si>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</si>
  <si>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</si>
  <si>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</si>
  <si>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</si>
  <si>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</si>
  <si>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</si>
  <si>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</si>
  <si>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</si>
  <si>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</si>
  <si>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</si>
  <si>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</si>
  <si>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</si>
  <si>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</si>
  <si>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</si>
  <si>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</si>
  <si>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</si>
  <si>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</si>
  <si>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</si>
  <si>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</si>
  <si>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</si>
  <si>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</si>
  <si>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</si>
  <si>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</si>
  <si>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</si>
  <si>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</si>
  <si>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</si>
  <si>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</si>
  <si>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</si>
  <si>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</si>
  <si>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</si>
  <si>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</si>
  <si>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</si>
  <si>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</si>
  <si>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</si>
  <si>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</si>
  <si>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</si>
  <si>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</si>
  <si>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</si>
  <si>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</si>
  <si>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</si>
  <si>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</si>
  <si>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</si>
  <si>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</si>
  <si>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</si>
  <si>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</si>
  <si>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</si>
  <si>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</si>
  <si>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</si>
  <si>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</si>
  <si>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</si>
  <si>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</si>
  <si>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</si>
  <si>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</si>
  <si>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</si>
  <si>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</si>
  <si>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</si>
  <si>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</si>
  <si>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</si>
  <si>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</si>
  <si>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</si>
  <si>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</si>
  <si>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</si>
  <si>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</si>
  <si>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</si>
  <si>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</si>
  <si>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</si>
  <si>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</si>
  <si>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</si>
  <si>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</si>
  <si>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</si>
  <si>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</si>
  <si>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</si>
  <si>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</si>
  <si>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</si>
  <si>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</si>
  <si>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</si>
  <si>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</si>
  <si>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</si>
  <si>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</si>
  <si>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</si>
  <si>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</si>
  <si>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</si>
  <si>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</si>
  <si>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</si>
  <si>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</si>
  <si>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</si>
  <si>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</si>
  <si>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</si>
  <si>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</si>
  <si>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</si>
  <si>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</si>
  <si>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</si>
  <si>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</si>
  <si>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</si>
  <si>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</si>
  <si>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</si>
  <si>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</si>
  <si>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</si>
  <si>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</si>
  <si>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</si>
  <si>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</si>
  <si>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</si>
  <si>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</si>
  <si>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</si>
  <si>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</si>
  <si>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</si>
  <si>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</si>
  <si>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</si>
  <si>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</si>
  <si>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</si>
  <si>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</si>
  <si>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</si>
  <si>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</si>
  <si>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</si>
  <si>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</si>
  <si>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</si>
  <si>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</si>
  <si>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</si>
  <si>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</si>
  <si>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</si>
  <si>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</si>
  <si>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</si>
  <si>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</si>
  <si>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</si>
  <si>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</si>
  <si>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</si>
  <si>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</si>
  <si>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</si>
  <si>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</si>
  <si>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</si>
  <si>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</si>
  <si>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</si>
  <si>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</si>
  <si>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</si>
  <si>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</si>
  <si>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</si>
  <si>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</si>
  <si>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</si>
  <si>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</si>
  <si>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</si>
  <si>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</si>
  <si>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</si>
  <si>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</si>
  <si>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</si>
  <si>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</si>
  <si>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</si>
  <si>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</si>
  <si>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</si>
  <si>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</si>
  <si>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</si>
  <si>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</si>
  <si>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</si>
  <si>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</si>
  <si>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</si>
  <si>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</si>
  <si>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</si>
  <si>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</si>
  <si>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</si>
  <si>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</si>
  <si>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</si>
  <si>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</si>
  <si>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</si>
  <si>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</si>
  <si>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</si>
  <si>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</si>
  <si>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</si>
  <si>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</si>
  <si>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</si>
  <si>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</si>
  <si>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</si>
  <si>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</si>
  <si>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</si>
  <si>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</si>
  <si>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</si>
  <si>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</si>
  <si>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</si>
  <si>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</si>
  <si>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</si>
  <si>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</si>
  <si>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</si>
  <si>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</si>
  <si>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</si>
  <si>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</si>
  <si>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</si>
  <si>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</si>
  <si>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</si>
  <si>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</si>
  <si>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</si>
  <si>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</si>
  <si>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</si>
  <si>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</si>
  <si>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</si>
  <si>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</si>
  <si>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</si>
  <si>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</si>
  <si>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</si>
  <si>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</si>
  <si>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</si>
  <si>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</si>
  <si>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</si>
  <si>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</si>
  <si>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</si>
  <si>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</si>
  <si>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</si>
  <si>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</si>
  <si>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</si>
  <si>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</si>
  <si>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</si>
  <si>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</si>
  <si>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</si>
  <si>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</si>
  <si>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</si>
  <si>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</si>
  <si>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</si>
  <si>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</si>
  <si>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</si>
  <si>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</si>
  <si>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</si>
  <si>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</si>
  <si>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</si>
  <si>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</si>
  <si>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</si>
  <si>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</si>
  <si>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</si>
  <si>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</si>
  <si>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</si>
  <si>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</si>
  <si>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</si>
  <si>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</si>
  <si>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</si>
  <si>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</si>
  <si>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</si>
  <si>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</si>
  <si>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</si>
  <si>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</si>
  <si>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</si>
  <si>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</si>
  <si>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</si>
  <si>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</si>
  <si>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</si>
  <si>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</si>
  <si>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</si>
  <si>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</si>
  <si>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</si>
  <si>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</si>
  <si>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</si>
  <si>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</si>
  <si>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</si>
  <si>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</si>
  <si>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</si>
  <si>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</si>
  <si>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</si>
  <si>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</si>
  <si>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</si>
  <si>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</si>
  <si>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</si>
  <si>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</si>
  <si>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</si>
  <si>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</si>
  <si>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</si>
  <si>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</si>
  <si>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</si>
  <si>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</si>
  <si>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</si>
  <si>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</si>
  <si>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</si>
  <si>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</si>
  <si>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</si>
  <si>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</si>
  <si>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</si>
  <si>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</si>
  <si>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</si>
  <si>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</si>
  <si>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</si>
  <si>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</si>
  <si>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</si>
  <si>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</si>
  <si>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</si>
  <si>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</si>
  <si>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</si>
  <si>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</si>
  <si>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</si>
  <si>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</si>
  <si>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</si>
  <si>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</si>
  <si>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</si>
  <si>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</si>
  <si>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</si>
  <si>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</si>
  <si>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</si>
  <si>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</si>
  <si>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</si>
  <si>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</si>
  <si>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</si>
  <si>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</si>
  <si>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</si>
  <si>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</si>
  <si>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</si>
  <si>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</si>
  <si>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</si>
  <si>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</si>
  <si>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</si>
  <si>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</si>
  <si>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</si>
  <si>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</si>
  <si>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</si>
  <si>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</si>
  <si>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</si>
  <si>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</si>
  <si>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</si>
  <si>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</si>
  <si>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</si>
  <si>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</si>
  <si>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</si>
  <si>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</si>
  <si>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</si>
  <si>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</si>
  <si>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</si>
  <si>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</si>
  <si>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</si>
  <si>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</si>
  <si>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</si>
  <si>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</si>
  <si>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</si>
  <si>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</si>
  <si>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</si>
  <si>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</si>
  <si>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</si>
  <si>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</si>
  <si>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</si>
  <si>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</si>
  <si>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</si>
  <si>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</si>
  <si>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</si>
  <si>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</si>
  <si>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</si>
  <si>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</si>
  <si>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</si>
  <si>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</si>
  <si>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</si>
  <si>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</si>
  <si>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</si>
  <si>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</si>
  <si>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</si>
  <si>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</si>
  <si>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</si>
  <si>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</si>
  <si>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</si>
  <si>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</si>
  <si>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</si>
  <si>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</si>
  <si>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</si>
  <si>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</si>
  <si>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</si>
  <si>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</si>
  <si>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</si>
  <si>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</si>
  <si>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</si>
  <si>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</si>
  <si>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</si>
  <si>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</si>
  <si>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</si>
  <si>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</si>
  <si>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</si>
  <si>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</si>
  <si>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</si>
  <si>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</si>
  <si>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</si>
  <si>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</si>
  <si>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</si>
  <si>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</si>
  <si>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</si>
  <si>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</si>
  <si>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</si>
  <si>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</si>
  <si>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</si>
  <si>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</si>
  <si>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</si>
  <si>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</si>
  <si>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</si>
  <si>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</si>
  <si>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</si>
  <si>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</si>
  <si>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</si>
  <si>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</si>
  <si>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</si>
  <si>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</si>
  <si>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</si>
  <si>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</si>
  <si>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</si>
  <si>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</si>
  <si>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</si>
  <si>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</si>
  <si>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</si>
  <si>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</si>
  <si>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</si>
  <si>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</si>
  <si>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</si>
  <si>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</si>
  <si>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</si>
  <si>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</si>
  <si>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</si>
  <si>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</si>
  <si>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</si>
  <si>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</si>
  <si>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</si>
  <si>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</si>
  <si>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</si>
  <si>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</si>
  <si>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</si>
  <si>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</si>
  <si>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</si>
  <si>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</si>
  <si>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</si>
  <si>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</si>
  <si>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</si>
  <si>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</si>
  <si>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</si>
  <si>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</si>
  <si>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</si>
  <si>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</si>
  <si>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</si>
  <si>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</si>
  <si>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</si>
  <si>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</si>
  <si>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</si>
  <si>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</si>
  <si>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</si>
  <si>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</si>
  <si>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</si>
  <si>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</si>
  <si>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</si>
  <si>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</si>
  <si>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</si>
  <si>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</si>
  <si>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</si>
  <si>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</si>
  <si>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</si>
  <si>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</si>
  <si>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</si>
  <si>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</si>
  <si>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</si>
  <si>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</si>
  <si>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</si>
  <si>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</si>
  <si>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</si>
  <si>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</si>
  <si>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</si>
  <si>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</si>
  <si>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</si>
  <si>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</si>
  <si>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</si>
  <si>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</si>
  <si>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</si>
  <si>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</si>
  <si>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</si>
  <si>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</si>
  <si>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</si>
  <si>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</si>
  <si>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</si>
  <si>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</si>
  <si>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</si>
  <si>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</si>
  <si>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</si>
  <si>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</si>
  <si>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</si>
  <si>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</si>
  <si>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</si>
  <si>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</si>
  <si>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</si>
  <si>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</si>
  <si>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</si>
  <si>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</si>
  <si>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</si>
  <si>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</si>
  <si>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</si>
  <si>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</si>
  <si>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</si>
  <si>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</si>
  <si>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</si>
  <si>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</si>
  <si>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</si>
  <si>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</si>
  <si>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</si>
  <si>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</si>
  <si>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</si>
  <si>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</si>
  <si>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</si>
  <si>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</si>
  <si>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</si>
  <si>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</si>
  <si>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</si>
  <si>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</si>
  <si>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</si>
  <si>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</si>
  <si>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</si>
  <si>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</si>
  <si>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</si>
  <si>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</si>
  <si>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</si>
  <si>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</si>
  <si>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</si>
  <si>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</si>
  <si>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</si>
  <si>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</si>
  <si>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</si>
  <si>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</si>
  <si>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</si>
  <si>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</si>
  <si>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</si>
  <si>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</si>
  <si>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</si>
  <si>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</si>
  <si>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</si>
  <si>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</si>
  <si>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</si>
  <si>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</si>
  <si>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</si>
  <si>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</si>
  <si>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</si>
  <si>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</si>
  <si>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</si>
  <si>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</si>
  <si>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</si>
  <si>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</si>
  <si>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</si>
  <si>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</si>
  <si>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</si>
  <si>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</si>
  <si>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</si>
  <si>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</si>
  <si>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</si>
  <si>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</si>
  <si>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</si>
  <si>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</si>
  <si>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</si>
  <si>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</si>
  <si>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</si>
  <si>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</si>
  <si>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</si>
  <si>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</si>
  <si>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</si>
  <si>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</si>
  <si>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</si>
  <si>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</si>
  <si>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</si>
  <si>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</si>
  <si>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</si>
  <si>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</si>
  <si>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</si>
  <si>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</si>
  <si>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</si>
  <si>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</si>
  <si>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</si>
  <si>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</si>
  <si>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</si>
  <si>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</si>
  <si>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</si>
  <si>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</si>
  <si>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</si>
  <si>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</si>
  <si>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</si>
  <si>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</si>
  <si>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</si>
  <si>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</si>
  <si>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</si>
  <si>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</si>
  <si>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</si>
  <si>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</si>
  <si>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</si>
  <si>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</si>
  <si>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</si>
  <si>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</si>
  <si>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</si>
  <si>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</si>
  <si>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</si>
  <si>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</si>
  <si>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</si>
  <si>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</si>
  <si>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</si>
  <si>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</si>
  <si>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</si>
  <si>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</si>
  <si>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</si>
  <si>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</si>
  <si>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</si>
  <si>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</si>
  <si>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</si>
  <si>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</si>
  <si>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</si>
  <si>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</si>
  <si>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</si>
  <si>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</si>
  <si>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</si>
  <si>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</si>
  <si>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</si>
  <si>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</si>
  <si>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</si>
  <si>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</si>
  <si>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</si>
  <si>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</si>
  <si>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</si>
  <si>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</si>
  <si>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</si>
  <si>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</si>
  <si>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</si>
  <si>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</si>
  <si>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</si>
  <si>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</si>
  <si>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</si>
  <si>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</si>
  <si>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</si>
  <si>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</si>
  <si>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</si>
  <si>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</si>
  <si>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</si>
  <si>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</si>
  <si>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</si>
  <si>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</si>
  <si>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</si>
  <si>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</si>
  <si>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</si>
  <si>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</si>
  <si>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</si>
  <si>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</si>
  <si>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</si>
  <si>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</si>
  <si>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</si>
  <si>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</si>
  <si>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</si>
  <si>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</si>
  <si>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</si>
  <si>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</si>
  <si>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</si>
  <si>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</si>
  <si>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</si>
  <si>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</si>
  <si>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</si>
  <si>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</si>
  <si>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</si>
  <si>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</si>
  <si>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</si>
  <si>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</si>
  <si>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</si>
  <si>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</si>
  <si>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</si>
  <si>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</si>
  <si>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</si>
  <si>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</si>
  <si>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</si>
  <si>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</si>
  <si>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</si>
  <si>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</si>
  <si>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</si>
  <si>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</si>
  <si>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</si>
  <si>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</si>
  <si>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</si>
  <si>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</si>
  <si>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</si>
  <si>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</si>
  <si>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</si>
  <si>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</si>
  <si>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</si>
  <si>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</si>
  <si>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</si>
  <si>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</si>
  <si>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</si>
  <si>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</si>
  <si>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</si>
  <si>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</si>
  <si>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</si>
  <si>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</si>
  <si>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</si>
  <si>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</si>
  <si>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</si>
  <si>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</si>
  <si>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</si>
  <si>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</si>
  <si>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</si>
  <si>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</si>
  <si>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</si>
  <si>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</si>
  <si>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</si>
  <si>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</si>
  <si>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</si>
  <si>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</si>
  <si>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</si>
  <si>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</si>
  <si>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</si>
  <si>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</si>
  <si>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</si>
  <si>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</si>
  <si>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</si>
  <si>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</si>
  <si>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</si>
  <si>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</si>
  <si>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</si>
  <si>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</si>
  <si>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</si>
  <si>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</si>
  <si>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</si>
  <si>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</si>
  <si>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</si>
  <si>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</si>
  <si>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</si>
  <si>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</si>
  <si>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</si>
  <si>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</si>
  <si>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</si>
  <si>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</si>
  <si>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</si>
  <si>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</si>
  <si>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</si>
  <si>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</si>
  <si>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</si>
  <si>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</si>
  <si>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</si>
  <si>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</si>
  <si>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</si>
  <si>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</si>
  <si>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</si>
  <si>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</si>
  <si>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</si>
  <si>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</si>
  <si>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</si>
  <si>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</si>
  <si>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</si>
  <si>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</si>
  <si>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</si>
  <si>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</si>
  <si>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</si>
  <si>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</si>
  <si>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</si>
  <si>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</si>
  <si>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</si>
  <si>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</si>
  <si>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</si>
  <si>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</si>
  <si>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</si>
  <si>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</si>
  <si>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</si>
  <si>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</si>
  <si>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</si>
  <si>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</si>
  <si>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</si>
  <si>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</si>
  <si>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</si>
  <si>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</si>
  <si>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</si>
  <si>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</si>
  <si>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</si>
  <si>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</si>
  <si>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</si>
  <si>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</si>
  <si>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</si>
  <si>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</si>
  <si>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</si>
  <si>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</si>
  <si>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</si>
  <si>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</si>
  <si>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</si>
  <si>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</si>
  <si>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</si>
  <si>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</si>
  <si>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</si>
  <si>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</si>
  <si>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</si>
  <si>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</si>
  <si>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</si>
  <si>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</si>
  <si>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</si>
  <si>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</si>
  <si>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</si>
  <si>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</si>
  <si>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</si>
  <si>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</si>
  <si>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</si>
  <si>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</si>
  <si>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</si>
  <si>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</si>
  <si>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</si>
  <si>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</si>
  <si>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</si>
  <si>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</si>
  <si>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</si>
  <si>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</si>
  <si>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</si>
  <si>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</si>
  <si>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</si>
  <si>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</si>
  <si>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</si>
  <si>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</si>
  <si>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</si>
  <si>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</si>
  <si>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</si>
  <si>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</si>
  <si>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</si>
  <si>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</si>
  <si>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</si>
  <si>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</si>
  <si>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</si>
  <si>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</si>
  <si>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</si>
  <si>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</si>
  <si>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</si>
  <si>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</si>
  <si>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</si>
  <si>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</si>
  <si>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</si>
  <si>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</si>
  <si>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</si>
  <si>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</si>
  <si>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</si>
  <si>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</si>
  <si>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</si>
  <si>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</si>
  <si>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</si>
  <si>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</si>
  <si>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</si>
  <si>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</si>
  <si>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</si>
  <si>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</si>
  <si>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</si>
  <si>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</si>
  <si>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</si>
  <si>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</si>
  <si>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</si>
  <si>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</si>
  <si>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</si>
  <si>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</si>
  <si>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</si>
  <si>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</si>
  <si>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</si>
  <si>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</si>
  <si>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</si>
  <si>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</si>
  <si>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</si>
  <si>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</si>
  <si>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</si>
  <si>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</si>
  <si>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</si>
  <si>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</si>
  <si>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</si>
  <si>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</si>
  <si>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</si>
  <si>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</si>
  <si>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</si>
  <si>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</si>
  <si>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</si>
  <si>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</si>
  <si>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</si>
  <si>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</si>
  <si>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</si>
  <si>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</si>
  <si>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</si>
  <si>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</si>
  <si>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</si>
  <si>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</si>
  <si>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</si>
  <si>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</si>
  <si>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</si>
  <si>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</si>
  <si>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</si>
  <si>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</si>
  <si>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</si>
  <si>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</si>
  <si>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</si>
  <si>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</si>
  <si>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</si>
  <si>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</si>
  <si>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</si>
  <si>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</si>
  <si>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</si>
  <si>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</si>
  <si>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</si>
  <si>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</si>
  <si>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</si>
  <si>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</si>
  <si>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</si>
  <si>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</si>
  <si>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</si>
  <si>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</si>
  <si>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</si>
  <si>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</si>
  <si>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</si>
  <si>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</si>
  <si>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</si>
  <si>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</si>
  <si>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</si>
  <si>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</si>
  <si>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</si>
  <si>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</si>
  <si>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</si>
  <si>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</si>
  <si>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</si>
  <si>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</si>
  <si>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</si>
  <si>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</si>
  <si>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</si>
  <si>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</si>
  <si>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</si>
  <si>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</si>
  <si>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</si>
  <si>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</si>
  <si>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</si>
  <si>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</si>
  <si>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</si>
  <si>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</si>
  <si>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</si>
  <si>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</si>
  <si>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</si>
  <si>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</si>
  <si>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</si>
  <si>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</si>
  <si>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</si>
  <si>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</si>
  <si>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</si>
  <si>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</si>
  <si>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</si>
  <si>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</si>
  <si>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</si>
  <si>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</si>
  <si>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</si>
  <si>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</si>
  <si>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</si>
  <si>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</si>
  <si>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</si>
  <si>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</si>
  <si>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</si>
  <si>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</si>
  <si>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</si>
  <si>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</si>
  <si>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</si>
  <si>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</si>
  <si>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</si>
  <si>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</si>
  <si>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</si>
  <si>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</si>
  <si>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</si>
  <si>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</si>
  <si>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</si>
  <si>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</si>
  <si>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</si>
  <si>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</si>
  <si>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</si>
  <si>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</si>
  <si>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</si>
  <si>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</si>
  <si>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</si>
  <si>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</si>
  <si>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</si>
  <si>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</si>
  <si>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</si>
  <si>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</si>
  <si>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</si>
  <si>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</si>
  <si>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</si>
  <si>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</si>
  <si>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</si>
  <si>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</si>
  <si>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</si>
  <si>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</si>
  <si>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</si>
  <si>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</si>
  <si>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</si>
  <si>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</si>
  <si>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</si>
  <si>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</si>
  <si>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</si>
  <si>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</si>
  <si>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</si>
  <si>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</si>
  <si>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</si>
  <si>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</si>
  <si>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</si>
  <si>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</si>
  <si>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</si>
  <si>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</si>
  <si>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</si>
  <si>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</si>
  <si>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</si>
  <si>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</si>
  <si>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</si>
  <si>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</si>
  <si>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</si>
  <si>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</si>
  <si>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</si>
  <si>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</si>
  <si>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</si>
  <si>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</si>
  <si>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</si>
  <si>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</si>
  <si>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</si>
  <si>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</si>
  <si>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</si>
  <si>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</si>
  <si>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</si>
  <si>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</si>
  <si>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</si>
  <si>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</si>
  <si>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</si>
  <si>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</si>
  <si>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</si>
  <si>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</si>
  <si>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</si>
  <si>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</si>
  <si>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</si>
  <si>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</si>
  <si>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</si>
  <si>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</si>
  <si>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</si>
  <si>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</si>
  <si>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</si>
  <si>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</si>
  <si>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</si>
  <si>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</si>
  <si>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</si>
  <si>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</si>
  <si>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</si>
  <si>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</si>
  <si>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</si>
  <si>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</si>
  <si>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</si>
  <si>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</si>
  <si>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</si>
  <si>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</si>
  <si>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</si>
  <si>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</si>
  <si>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</si>
  <si>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</si>
  <si>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</si>
  <si>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</si>
  <si>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</si>
  <si>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</si>
  <si>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</si>
  <si>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</si>
  <si>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</si>
  <si>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</si>
  <si>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</si>
  <si>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</si>
  <si>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</si>
  <si>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</si>
  <si>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</si>
  <si>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</si>
  <si>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</si>
  <si>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</si>
  <si>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</si>
  <si>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</si>
  <si>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</si>
  <si>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</si>
  <si>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</si>
  <si>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</si>
  <si>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</si>
  <si>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</si>
  <si>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</si>
  <si>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</si>
  <si>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</si>
  <si>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</si>
  <si>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</si>
  <si>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</si>
  <si>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</si>
  <si>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</si>
  <si>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</si>
  <si>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</si>
  <si>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</si>
  <si>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</si>
  <si>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</si>
  <si>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</si>
  <si>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</si>
  <si>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</si>
  <si>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</si>
  <si>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</si>
  <si>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</si>
  <si>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</si>
  <si>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</si>
  <si>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</si>
  <si>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</si>
  <si>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</si>
  <si>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</si>
  <si>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</si>
  <si>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</si>
  <si>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</si>
  <si>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</si>
  <si>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</si>
  <si>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</si>
  <si>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</si>
  <si>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</si>
  <si>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</si>
  <si>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</si>
  <si>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</si>
  <si>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</si>
  <si>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</si>
  <si>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</si>
  <si>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</si>
  <si>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</si>
  <si>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</si>
  <si>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</si>
  <si>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</si>
  <si>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</si>
  <si>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</si>
  <si>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</si>
  <si>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</si>
  <si>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</si>
  <si>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</si>
  <si>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</si>
  <si>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</si>
  <si>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</si>
  <si>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</si>
  <si>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</si>
  <si>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</si>
  <si>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</si>
  <si>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</si>
  <si>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</si>
  <si>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</si>
  <si>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</si>
  <si>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</si>
  <si>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</si>
  <si>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</si>
  <si>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</si>
  <si>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</si>
  <si>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</si>
  <si>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</si>
  <si>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</si>
  <si>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</si>
  <si>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</si>
  <si>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</si>
  <si>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</si>
  <si>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</si>
  <si>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</si>
  <si>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</si>
  <si>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</si>
  <si>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</si>
  <si>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</si>
  <si>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</si>
  <si>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</si>
  <si>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</si>
  <si>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</si>
  <si>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</si>
  <si>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</si>
  <si>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</si>
  <si>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</si>
  <si>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</si>
  <si>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</si>
  <si>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</si>
  <si>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</si>
  <si>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</si>
  <si>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</si>
  <si>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</si>
  <si>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</si>
  <si>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</si>
  <si>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</si>
  <si>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</si>
  <si>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</si>
  <si>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</si>
  <si>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</si>
  <si>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</si>
  <si>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</si>
  <si>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</si>
  <si>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</si>
  <si>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</si>
  <si>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</si>
  <si>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</si>
  <si>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</si>
  <si>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</si>
  <si>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</si>
  <si>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</si>
  <si>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</si>
  <si>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</si>
  <si>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</si>
  <si>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</si>
  <si>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</si>
  <si>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</si>
  <si>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</si>
  <si>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</si>
  <si>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</si>
  <si>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</si>
  <si>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</si>
  <si>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</si>
  <si>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</si>
  <si>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</si>
  <si>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</si>
  <si>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</si>
  <si>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</si>
  <si>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</si>
  <si>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</si>
  <si>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</si>
  <si>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</si>
  <si>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</si>
  <si>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</si>
  <si>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</si>
  <si>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</si>
  <si>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</si>
  <si>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</si>
  <si>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</si>
  <si>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</si>
  <si>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</si>
  <si>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</si>
  <si>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</si>
  <si>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</si>
  <si>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</si>
  <si>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</si>
  <si>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</si>
  <si>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</si>
  <si>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</si>
  <si>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</si>
  <si>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</si>
  <si>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</si>
  <si>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</si>
  <si>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</si>
  <si>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</si>
  <si>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</si>
  <si>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</si>
  <si>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</si>
  <si>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</si>
  <si>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</si>
  <si>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</si>
  <si>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</si>
  <si>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</si>
  <si>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</si>
  <si>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</si>
  <si>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</si>
  <si>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</si>
  <si>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</si>
  <si>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</si>
  <si>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</si>
  <si>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</si>
  <si>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</si>
  <si>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</si>
  <si>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</si>
  <si>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</si>
  <si>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</si>
  <si>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</si>
  <si>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</si>
  <si>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</si>
  <si>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</si>
  <si>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</si>
  <si>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</si>
  <si>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</si>
  <si>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</si>
  <si>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</si>
  <si>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</si>
  <si>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</si>
  <si>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</si>
  <si>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</si>
  <si>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</si>
  <si>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</si>
  <si>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</si>
  <si>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</si>
  <si>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</si>
  <si>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</si>
  <si>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</si>
  <si>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</si>
  <si>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</si>
  <si>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</si>
  <si>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</si>
  <si>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</si>
  <si>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</si>
  <si>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</si>
  <si>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</si>
  <si>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</si>
  <si>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</si>
  <si>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</si>
  <si>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</si>
  <si>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</si>
  <si>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</si>
  <si>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</si>
  <si>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</si>
  <si>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</si>
  <si>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</si>
  <si>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</si>
  <si>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</si>
  <si>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</si>
  <si>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</si>
  <si>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</si>
  <si>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</si>
  <si>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</si>
  <si>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</si>
  <si>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</si>
  <si>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</si>
  <si>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</si>
  <si>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</si>
  <si>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</si>
  <si>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</si>
  <si>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</si>
  <si>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</si>
  <si>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</si>
  <si>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</si>
  <si>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</si>
  <si>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</si>
  <si>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</si>
  <si>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</si>
  <si>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</si>
  <si>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</si>
  <si>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</si>
  <si>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</si>
  <si>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</si>
  <si>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</si>
  <si>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</si>
  <si>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</si>
  <si>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</si>
  <si>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</si>
  <si>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</si>
  <si>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</si>
  <si>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</si>
  <si>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</si>
  <si>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</si>
  <si>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</si>
  <si>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</si>
  <si>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</si>
  <si>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</si>
  <si>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</si>
  <si>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</si>
  <si>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</si>
  <si>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</si>
  <si>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</si>
  <si>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</si>
  <si>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</si>
  <si>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</si>
  <si>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</si>
  <si>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</si>
  <si>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</si>
  <si>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</si>
  <si>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</si>
  <si>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</si>
  <si>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</si>
  <si>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</si>
  <si>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</si>
  <si>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</si>
  <si>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</si>
  <si>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</si>
  <si>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</si>
  <si>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</si>
  <si>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</si>
  <si>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</si>
  <si>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</si>
  <si>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</si>
  <si>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</si>
  <si>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</si>
  <si>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</si>
  <si>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</si>
  <si>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</si>
  <si>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</si>
  <si>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</si>
  <si>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</si>
  <si>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</si>
  <si>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</si>
  <si>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</si>
  <si>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</si>
  <si>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</si>
  <si>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</si>
  <si>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</si>
  <si>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</si>
  <si>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</si>
  <si>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</si>
  <si>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</si>
  <si>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</si>
  <si>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</si>
  <si>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</si>
  <si>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</si>
  <si>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</si>
  <si>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</si>
  <si>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</si>
  <si>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</si>
  <si>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</si>
  <si>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</si>
  <si>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</si>
  <si>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</si>
  <si>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</si>
  <si>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</si>
  <si>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</si>
  <si>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</si>
  <si>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</si>
  <si>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</si>
  <si>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</si>
  <si>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</si>
  <si>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</si>
  <si>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</si>
  <si>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</si>
  <si>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</si>
  <si>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</si>
  <si>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</si>
  <si>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</si>
  <si>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</si>
  <si>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</si>
  <si>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</si>
  <si>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</si>
  <si>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</si>
  <si>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</si>
  <si>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</si>
  <si>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</si>
  <si>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</si>
  <si>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</si>
  <si>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</si>
  <si>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</si>
  <si>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</si>
  <si>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</si>
  <si>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</si>
  <si>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</si>
  <si>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</si>
  <si>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</si>
  <si>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</si>
  <si>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</si>
  <si>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</si>
  <si>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</si>
  <si>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</si>
  <si>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</si>
  <si>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</si>
  <si>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</si>
  <si>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</si>
  <si>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</si>
  <si>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</si>
  <si>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</si>
  <si>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</si>
  <si>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</si>
  <si>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</si>
  <si>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</si>
  <si>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</si>
  <si>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</si>
  <si>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</si>
  <si>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</si>
  <si>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</si>
  <si>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</si>
  <si>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</si>
  <si>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</si>
  <si>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</si>
  <si>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</si>
  <si>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</si>
  <si>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</si>
  <si>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</si>
  <si>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</si>
  <si>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</si>
  <si>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</si>
  <si>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</si>
  <si>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</si>
  <si>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</si>
  <si>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</si>
  <si>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</si>
  <si>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</si>
  <si>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</si>
  <si>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</si>
  <si>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</si>
  <si>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</si>
  <si>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</si>
  <si>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</si>
  <si>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</si>
  <si>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</si>
  <si>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</si>
  <si>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</si>
  <si>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</si>
  <si>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</si>
  <si>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</si>
  <si>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</si>
  <si>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</si>
  <si>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</si>
  <si>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</si>
  <si>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</si>
  <si>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</si>
  <si>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</si>
  <si>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</si>
  <si>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</si>
  <si>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</si>
  <si>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</si>
  <si>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</si>
  <si>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</si>
  <si>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</si>
  <si>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</si>
  <si>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</si>
  <si>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</si>
  <si>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</si>
  <si>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</si>
  <si>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</si>
  <si>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</si>
  <si>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</si>
  <si>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</si>
  <si>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</si>
  <si>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</si>
  <si>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</si>
  <si>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</si>
  <si>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</si>
  <si>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</si>
  <si>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</si>
  <si>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</si>
  <si>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</si>
  <si>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</si>
  <si>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</si>
  <si>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</si>
  <si>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</si>
  <si>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</si>
  <si>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</si>
  <si>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</si>
  <si>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</si>
  <si>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</si>
  <si>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</si>
  <si>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</si>
  <si>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</si>
  <si>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</si>
  <si>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</si>
  <si>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</si>
  <si>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</si>
  <si>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</si>
  <si>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</si>
  <si>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</si>
  <si>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</si>
  <si>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</si>
  <si>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</si>
  <si>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</si>
  <si>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</si>
  <si>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</si>
  <si>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</si>
  <si>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</si>
  <si>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</si>
  <si>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</si>
  <si>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</si>
  <si>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</si>
  <si>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</si>
  <si>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</si>
  <si>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</si>
  <si>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</si>
  <si>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</si>
  <si>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</si>
  <si>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</si>
  <si>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</si>
  <si>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</si>
  <si>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</si>
  <si>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</si>
  <si>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</si>
  <si>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</si>
  <si>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</si>
  <si>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</si>
  <si>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</si>
  <si>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</si>
  <si>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</si>
  <si>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</si>
  <si>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</si>
  <si>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</si>
  <si>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</si>
  <si>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</si>
  <si>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</si>
  <si>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</si>
  <si>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</si>
  <si>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</si>
  <si>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</si>
  <si>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</si>
  <si>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</si>
  <si>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</si>
  <si>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</si>
  <si>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</si>
  <si>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</si>
  <si>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</si>
  <si>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</si>
  <si>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</si>
  <si>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</si>
  <si>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</si>
  <si>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</si>
  <si>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</si>
  <si>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</si>
  <si>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</si>
  <si>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</si>
  <si>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</si>
  <si>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</si>
  <si>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</si>
  <si>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</si>
  <si>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</si>
  <si>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</si>
  <si>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</si>
  <si>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</si>
  <si>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</si>
  <si>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</si>
  <si>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</si>
  <si>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</si>
  <si>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</si>
  <si>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</si>
  <si>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</si>
  <si>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</si>
  <si>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</si>
  <si>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</si>
  <si>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</si>
  <si>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</si>
  <si>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</si>
  <si>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</si>
  <si>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</si>
  <si>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</si>
  <si>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</si>
  <si>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</si>
  <si>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</si>
  <si>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</si>
  <si>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</si>
  <si>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</si>
  <si>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</si>
  <si>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</si>
  <si>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</si>
  <si>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</si>
  <si>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</si>
  <si>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</si>
  <si>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</si>
  <si>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</si>
  <si>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</si>
  <si>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</si>
  <si>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</si>
  <si>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</si>
  <si>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</si>
  <si>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</si>
  <si>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</si>
  <si>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</si>
  <si>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</si>
  <si>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</si>
  <si>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</si>
  <si>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</si>
  <si>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</si>
  <si>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</si>
  <si>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</si>
  <si>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</si>
  <si>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</si>
  <si>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</si>
  <si>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</si>
  <si>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</si>
  <si>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</si>
  <si>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</si>
  <si>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</si>
  <si>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</si>
  <si>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</si>
  <si>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</si>
  <si>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</si>
  <si>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</si>
  <si>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</si>
  <si>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</si>
  <si>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</si>
  <si>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</si>
  <si>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</si>
  <si>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</si>
  <si>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</si>
  <si>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</si>
  <si>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</si>
  <si>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</si>
  <si>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</si>
  <si>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</si>
  <si>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</si>
  <si>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</si>
  <si>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</si>
  <si>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</si>
  <si>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</si>
  <si>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</si>
  <si>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</si>
  <si>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</si>
  <si>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</si>
  <si>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</si>
  <si>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</si>
  <si>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</si>
  <si>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</si>
  <si>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</si>
  <si>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</si>
  <si>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</si>
  <si>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</si>
  <si>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</si>
  <si>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</si>
  <si>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</si>
  <si>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</si>
  <si>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</si>
  <si>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</si>
  <si>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</si>
  <si>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</si>
  <si>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</si>
  <si>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</si>
  <si>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</si>
  <si>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</si>
  <si>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</si>
  <si>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</si>
  <si>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</si>
  <si>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</si>
  <si>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</si>
  <si>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</si>
  <si>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</si>
  <si>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</si>
  <si>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</si>
  <si>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</si>
  <si>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</si>
  <si>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</si>
  <si>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</si>
  <si>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</si>
  <si>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</si>
  <si>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</si>
  <si>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</si>
  <si>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</si>
  <si>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</si>
  <si>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</si>
  <si>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</si>
  <si>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</si>
  <si>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</si>
  <si>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</si>
  <si>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</si>
  <si>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</si>
  <si>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</si>
  <si>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</si>
  <si>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</si>
  <si>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</si>
  <si>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</si>
  <si>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</si>
  <si>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</si>
  <si>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</si>
  <si>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</si>
  <si>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</si>
  <si>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</si>
  <si>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</si>
  <si>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</si>
  <si>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</si>
  <si>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</si>
  <si>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</si>
  <si>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</si>
  <si>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</si>
  <si>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</si>
  <si>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</si>
  <si>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</si>
  <si>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</si>
  <si>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</si>
  <si>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</si>
  <si>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</si>
  <si>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</si>
  <si>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</si>
  <si>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</si>
  <si>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</si>
  <si>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</si>
  <si>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</si>
  <si>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</si>
  <si>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</si>
  <si>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</si>
  <si>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</si>
  <si>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</si>
  <si>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</si>
  <si>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</si>
  <si>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</si>
  <si>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</si>
  <si>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</si>
  <si>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</si>
  <si>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</si>
  <si>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</si>
  <si>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</si>
  <si>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</si>
  <si>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</si>
  <si>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</si>
  <si>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</si>
  <si>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</si>
  <si>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</si>
  <si>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</si>
  <si>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</si>
  <si>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</si>
  <si>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</si>
  <si>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</si>
  <si>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</si>
  <si>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</si>
  <si>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</si>
  <si>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</si>
  <si>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</si>
  <si>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</si>
  <si>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</si>
  <si>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</si>
  <si>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</si>
  <si>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</si>
  <si>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</si>
  <si>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</si>
  <si>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</si>
  <si>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</si>
  <si>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</si>
  <si>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</si>
  <si>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</si>
  <si>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</si>
  <si>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</si>
  <si>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</si>
  <si>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</si>
  <si>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</si>
  <si>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</si>
  <si>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</si>
  <si>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</si>
  <si>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</si>
  <si>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</si>
  <si>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</si>
  <si>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</si>
  <si>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</si>
  <si>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</si>
  <si>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</si>
  <si>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</si>
  <si>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</si>
  <si>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</si>
  <si>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</si>
  <si>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</si>
  <si>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</si>
  <si>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</si>
  <si>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</si>
  <si>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</si>
  <si>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</si>
  <si>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</si>
  <si>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</si>
  <si>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</si>
  <si>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</si>
  <si>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</si>
  <si>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</si>
  <si>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</si>
  <si>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</si>
  <si>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</si>
  <si>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</si>
  <si>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</si>
  <si>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</si>
  <si>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</si>
  <si>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</si>
  <si>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</si>
  <si>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</si>
  <si>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</si>
  <si>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</si>
  <si>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</si>
  <si>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</si>
  <si>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</si>
  <si>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</si>
  <si>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</si>
  <si>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</si>
  <si>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</si>
  <si>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</si>
  <si>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</si>
  <si>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</si>
  <si>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</si>
  <si>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</si>
  <si>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</si>
  <si>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</si>
  <si>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</si>
  <si>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</si>
  <si>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</si>
  <si>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</si>
  <si>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</si>
  <si>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</si>
  <si>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</si>
  <si>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</si>
  <si>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</si>
  <si>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</si>
  <si>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</si>
  <si>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</si>
  <si>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</si>
  <si>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</si>
  <si>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</si>
  <si>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</si>
  <si>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</si>
  <si>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</si>
  <si>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</si>
  <si>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</si>
  <si>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</si>
  <si>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</si>
  <si>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</si>
  <si>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</si>
  <si>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</si>
  <si>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</si>
  <si>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</si>
  <si>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</si>
  <si>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</si>
  <si>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</si>
  <si>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</si>
  <si>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</si>
  <si>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</si>
  <si>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</si>
  <si>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</si>
  <si>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</si>
  <si>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</si>
  <si>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</si>
  <si>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</si>
  <si>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</si>
  <si>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</si>
  <si>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</si>
  <si>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</si>
  <si>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</si>
  <si>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</si>
  <si>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</si>
  <si>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</si>
  <si>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</si>
  <si>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</si>
  <si>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</si>
  <si>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</si>
  <si>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</si>
  <si>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</si>
  <si>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</si>
  <si>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</si>
  <si>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</si>
  <si>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</si>
  <si>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</si>
  <si>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</si>
  <si>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</si>
  <si>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</si>
  <si>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</si>
  <si>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</si>
  <si>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</si>
  <si>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</si>
  <si>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</si>
  <si>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</si>
  <si>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</si>
  <si>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</si>
  <si>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</si>
  <si>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</si>
  <si>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</si>
  <si>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</si>
  <si>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</si>
  <si>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</si>
  <si>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</si>
  <si>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</si>
  <si>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</si>
  <si>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</si>
  <si>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</si>
  <si>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</si>
  <si>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</si>
  <si>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</si>
  <si>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</si>
  <si>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</si>
  <si>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</si>
  <si>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</si>
  <si>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</si>
  <si>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</si>
  <si>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</si>
  <si>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</si>
  <si>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</si>
  <si>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</si>
  <si>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</si>
  <si>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</si>
  <si>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</si>
  <si>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</si>
  <si>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</si>
  <si>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</si>
  <si>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</si>
  <si>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</si>
  <si>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</si>
  <si>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</si>
  <si>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</si>
  <si>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</si>
  <si>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</si>
  <si>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</si>
  <si>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</si>
  <si>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</si>
  <si>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</si>
  <si>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</si>
  <si>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</si>
  <si>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</si>
  <si>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</si>
  <si>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</si>
  <si>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</si>
  <si>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</si>
  <si>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</si>
  <si>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</si>
  <si>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</si>
  <si>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</si>
  <si>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</si>
  <si>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</si>
  <si>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</si>
  <si>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</si>
  <si>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</si>
  <si>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</si>
  <si>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</si>
  <si>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</si>
  <si>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</si>
  <si>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</si>
  <si>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</si>
  <si>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</si>
  <si>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</si>
  <si>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</si>
  <si>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</si>
  <si>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</si>
  <si>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</si>
  <si>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</si>
  <si>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</si>
  <si>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</si>
  <si>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</si>
  <si>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</si>
  <si>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</si>
  <si>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</si>
  <si>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</si>
  <si>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</si>
  <si>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</si>
  <si>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</si>
  <si>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</si>
  <si>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</si>
  <si>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</si>
  <si>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</si>
  <si>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</si>
  <si>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</si>
  <si>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</si>
  <si>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</si>
  <si>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</si>
  <si>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</si>
  <si>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</si>
  <si>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</si>
  <si>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</si>
  <si>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</si>
  <si>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</si>
  <si>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</si>
  <si>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</si>
  <si>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</si>
  <si>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</si>
  <si>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</si>
  <si>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</si>
  <si>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</si>
  <si>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</si>
  <si>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</si>
  <si>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</si>
  <si>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</si>
  <si>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</si>
  <si>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</si>
  <si>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</si>
  <si>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</si>
  <si>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</si>
  <si>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</si>
  <si>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</si>
  <si>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</si>
  <si>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</si>
  <si>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</si>
  <si>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</si>
  <si>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</si>
  <si>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</si>
  <si>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</si>
  <si>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</si>
  <si>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</si>
  <si>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</si>
  <si>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</si>
  <si>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</si>
  <si>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</si>
  <si>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</si>
  <si>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</si>
  <si>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</si>
  <si>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</si>
  <si>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</si>
  <si>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</si>
  <si>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</si>
  <si>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</si>
  <si>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</si>
  <si>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</si>
  <si>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</si>
  <si>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</si>
  <si>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</si>
  <si>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</si>
  <si>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</si>
  <si>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</si>
  <si>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</si>
  <si>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</si>
  <si>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</si>
  <si>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</si>
  <si>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</si>
  <si>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</si>
  <si>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</si>
  <si>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</si>
  <si>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</si>
  <si>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</si>
  <si>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</si>
  <si>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</si>
  <si>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</si>
  <si>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</si>
  <si>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</si>
  <si>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</si>
  <si>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</si>
  <si>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</si>
  <si>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</si>
  <si>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</si>
  <si>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</si>
  <si>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</si>
  <si>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</si>
  <si>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</si>
  <si>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</si>
  <si>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</si>
  <si>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</si>
  <si>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</si>
  <si>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</si>
  <si>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</si>
  <si>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</si>
  <si>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</si>
  <si>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</si>
  <si>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</si>
  <si>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</si>
  <si>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</si>
  <si>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</si>
  <si>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</si>
  <si>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</si>
  <si>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</si>
  <si>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</si>
  <si>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</si>
  <si>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</si>
  <si>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</si>
  <si>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</si>
  <si>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</si>
  <si>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</si>
  <si>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</si>
  <si>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</si>
  <si>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</si>
  <si>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</si>
  <si>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</si>
  <si>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</si>
  <si>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</si>
  <si>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</si>
  <si>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</si>
  <si>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</si>
  <si>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</si>
  <si>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</si>
  <si>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</si>
  <si>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</si>
  <si>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</si>
  <si>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</si>
  <si>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</si>
  <si>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</si>
  <si>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</si>
  <si>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</si>
  <si>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</si>
  <si>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</si>
  <si>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</si>
  <si>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</si>
  <si>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</si>
  <si>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</si>
  <si>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</si>
  <si>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</si>
  <si>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</si>
  <si>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</si>
  <si>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</si>
  <si>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</si>
  <si>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</si>
  <si>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</si>
  <si>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</si>
  <si>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</si>
  <si>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</si>
  <si>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</si>
  <si>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</si>
  <si>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</si>
  <si>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</si>
  <si>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</si>
  <si>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</si>
  <si>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</si>
  <si>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</si>
  <si>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</si>
  <si>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</si>
  <si>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</si>
  <si>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</si>
  <si>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</si>
  <si>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</si>
  <si>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</si>
  <si>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</si>
  <si>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</si>
  <si>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</si>
  <si>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</si>
  <si>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</si>
  <si>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</si>
  <si>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</si>
  <si>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</si>
  <si>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</si>
  <si>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</si>
  <si>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</si>
  <si>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</si>
  <si>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</si>
  <si>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</si>
  <si>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</si>
  <si>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</si>
  <si>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</si>
  <si>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</si>
  <si>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</si>
  <si>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</si>
  <si>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</si>
  <si>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</si>
  <si>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</si>
  <si>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</si>
  <si>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</si>
  <si>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</si>
  <si>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</si>
  <si>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</si>
  <si>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</si>
  <si>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</si>
  <si>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</si>
  <si>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</si>
  <si>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</si>
  <si>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</si>
  <si>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</si>
  <si>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</si>
  <si>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</si>
  <si>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</si>
  <si>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</si>
  <si>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</si>
  <si>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</si>
  <si>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</si>
  <si>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</si>
  <si>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</si>
  <si>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</si>
  <si>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</si>
  <si>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</si>
  <si>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</si>
  <si>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</si>
  <si>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</si>
  <si>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</si>
  <si>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</si>
  <si>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</si>
  <si>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</si>
  <si>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</si>
  <si>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</si>
  <si>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</si>
  <si>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</si>
  <si>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</si>
  <si>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</si>
  <si>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</si>
  <si>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</si>
  <si>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</si>
  <si>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</si>
  <si>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</si>
  <si>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</si>
  <si>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</si>
  <si>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</si>
  <si>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</si>
  <si>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</si>
  <si>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</si>
  <si>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</si>
  <si>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</si>
  <si>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</si>
  <si>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</si>
  <si>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</si>
  <si>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</si>
  <si>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</si>
  <si>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</si>
  <si>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</si>
  <si>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</si>
  <si>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</si>
  <si>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</si>
  <si>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</si>
  <si>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</si>
  <si>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</si>
  <si>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</si>
  <si>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</si>
  <si>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</si>
  <si>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</si>
  <si>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</si>
  <si>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</si>
  <si>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</si>
  <si>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</si>
  <si>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</si>
  <si>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</si>
  <si>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</si>
  <si>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</si>
  <si>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</si>
  <si>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</si>
  <si>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</si>
  <si>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</si>
  <si>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</si>
  <si>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</si>
  <si>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</si>
  <si>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</si>
  <si>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</si>
  <si>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</si>
  <si>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</si>
  <si>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</si>
  <si>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</si>
  <si>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</si>
  <si>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</si>
  <si>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</si>
  <si>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</si>
  <si>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</si>
  <si>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</si>
  <si>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</si>
  <si>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</si>
  <si>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</si>
  <si>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</si>
  <si>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</si>
  <si>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</si>
  <si>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</si>
  <si>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</si>
  <si>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</si>
  <si>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</si>
  <si>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</si>
  <si>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</si>
  <si>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</si>
  <si>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</si>
  <si>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</si>
  <si>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</si>
  <si>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</si>
  <si>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</si>
  <si>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</si>
  <si>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</si>
  <si>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</si>
  <si>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</si>
  <si>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</si>
  <si>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</si>
  <si>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</si>
  <si>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</si>
  <si>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</si>
  <si>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</si>
  <si>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</si>
  <si>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</si>
  <si>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</si>
  <si>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</si>
  <si>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</si>
  <si>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</si>
  <si>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</si>
  <si>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</si>
  <si>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</si>
  <si>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</si>
  <si>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</si>
  <si>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</si>
  <si>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</si>
  <si>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</si>
  <si>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</si>
  <si>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</si>
  <si>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</si>
  <si>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</si>
  <si>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</si>
  <si>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</si>
  <si>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</si>
  <si>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</si>
  <si>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</si>
  <si>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</si>
  <si>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</si>
  <si>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</si>
  <si>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</si>
  <si>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</si>
  <si>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</si>
  <si>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</si>
  <si>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</si>
  <si>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</si>
  <si>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</si>
  <si>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</si>
  <si>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</si>
  <si>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</si>
  <si>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</si>
  <si>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</si>
  <si>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</si>
  <si>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</si>
  <si>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</si>
  <si>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</si>
  <si>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</si>
  <si>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</si>
  <si>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</si>
  <si>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</si>
  <si>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</si>
  <si>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</si>
  <si>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</si>
  <si>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</si>
  <si>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</si>
  <si>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</si>
  <si>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</si>
  <si>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</si>
  <si>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</si>
  <si>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</si>
  <si>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</si>
  <si>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</si>
  <si>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</si>
  <si>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</si>
  <si>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</si>
  <si>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</si>
  <si>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</si>
  <si>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</si>
  <si>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</si>
  <si>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</si>
  <si>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</si>
  <si>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</si>
  <si>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</si>
  <si>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</si>
  <si>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</si>
  <si>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</si>
  <si>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</si>
  <si>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</si>
  <si>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</si>
  <si>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</si>
  <si>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</si>
  <si>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</si>
  <si>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</si>
  <si>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</si>
  <si>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</si>
  <si>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</si>
  <si>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</si>
  <si>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</si>
  <si>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</si>
  <si>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</si>
  <si>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</si>
  <si>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</si>
  <si>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</si>
  <si>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</si>
  <si>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</si>
  <si>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</si>
  <si>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</si>
  <si>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</si>
  <si>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</si>
  <si>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</si>
  <si>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</si>
  <si>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</si>
  <si>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</si>
  <si>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</si>
  <si>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</si>
  <si>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</si>
  <si>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</si>
  <si>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</si>
  <si>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</si>
  <si>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</si>
  <si>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</si>
  <si>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</si>
  <si>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</si>
  <si>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</si>
  <si>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</si>
  <si>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</si>
  <si>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</si>
  <si>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</si>
  <si>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</si>
  <si>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</si>
  <si>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</si>
  <si>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</si>
  <si>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</si>
  <si>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</si>
  <si>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</si>
  <si>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</si>
  <si>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</si>
  <si>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</si>
  <si>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</si>
  <si>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</si>
  <si>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</si>
  <si>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</si>
  <si>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</si>
  <si>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</si>
  <si>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</si>
  <si>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</si>
  <si>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</si>
  <si>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</si>
  <si>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</si>
  <si>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</si>
  <si>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</si>
  <si>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</si>
  <si>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</si>
  <si>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</si>
  <si>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</si>
  <si>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</si>
  <si>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</si>
  <si>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</si>
  <si>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</si>
  <si>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</si>
  <si>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</si>
  <si>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</si>
  <si>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</si>
  <si>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</si>
  <si>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</si>
  <si>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</si>
  <si>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</si>
  <si>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</si>
  <si>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</si>
  <si>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</si>
  <si>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</si>
  <si>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</si>
  <si>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</si>
  <si>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</si>
  <si>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</si>
  <si>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</si>
  <si>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</si>
  <si>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</si>
  <si>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</si>
  <si>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</si>
  <si>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</si>
  <si>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</si>
  <si>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</si>
  <si>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</si>
  <si>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</si>
  <si>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</si>
  <si>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</si>
  <si>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</si>
  <si>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</si>
  <si>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</si>
  <si>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</si>
  <si>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</si>
  <si>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</si>
  <si>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</si>
  <si>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</si>
  <si>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</si>
  <si>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</si>
  <si>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</si>
  <si>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</si>
  <si>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</si>
  <si>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</si>
  <si>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</si>
  <si>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</si>
  <si>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</si>
  <si>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</si>
  <si>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</si>
  <si>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</si>
  <si>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</si>
  <si>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</si>
  <si>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</si>
  <si>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</si>
  <si>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</si>
  <si>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</si>
  <si>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</si>
  <si>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</si>
  <si>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</si>
  <si>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</si>
  <si>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</si>
  <si>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</si>
  <si>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</si>
  <si>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</si>
  <si>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</si>
  <si>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</si>
  <si>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</si>
  <si>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</si>
  <si>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</si>
  <si>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</si>
  <si>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</si>
  <si>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</si>
  <si>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</si>
  <si>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</si>
  <si>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</si>
  <si>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</si>
  <si>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</si>
  <si>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</si>
  <si>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</si>
  <si>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</si>
  <si>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</si>
  <si>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</si>
  <si>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</si>
  <si>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</si>
  <si>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</si>
  <si>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</si>
  <si>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</si>
  <si>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</si>
  <si>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</si>
  <si>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</si>
  <si>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</si>
  <si>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</si>
  <si>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</si>
  <si>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</si>
  <si>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</si>
  <si>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</si>
  <si>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</si>
  <si>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</si>
  <si>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</si>
  <si>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</si>
  <si>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</si>
  <si>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</si>
  <si>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</si>
  <si>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</si>
  <si>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</si>
  <si>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</si>
  <si>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</si>
  <si>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</si>
  <si>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</si>
  <si>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</si>
  <si>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</si>
  <si>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</si>
  <si>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</si>
  <si>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</si>
  <si>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</si>
  <si>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</si>
  <si>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</si>
  <si>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</si>
  <si>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</si>
  <si>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</si>
  <si>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</si>
  <si>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</si>
  <si>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</si>
  <si>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</si>
  <si>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</si>
  <si>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</si>
  <si>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</si>
  <si>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</si>
  <si>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</si>
  <si>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</si>
  <si>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</si>
  <si>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</si>
  <si>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</si>
  <si>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</si>
  <si>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</si>
  <si>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</si>
  <si>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</si>
  <si>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</si>
  <si>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</si>
  <si>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</si>
  <si>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</si>
  <si>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</si>
  <si>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</si>
  <si>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</si>
  <si>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</si>
  <si>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</si>
  <si>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</si>
  <si>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</si>
  <si>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</si>
  <si>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</si>
  <si>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</si>
  <si>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</si>
  <si>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</si>
  <si>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</si>
  <si>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</si>
  <si>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</si>
  <si>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</si>
  <si>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</si>
  <si>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</si>
  <si>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</si>
  <si>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</si>
  <si>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</si>
  <si>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</si>
  <si>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</si>
  <si>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</si>
  <si>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</si>
  <si>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</si>
  <si>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</si>
  <si>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</si>
  <si>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</si>
  <si>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</si>
  <si>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</si>
  <si>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</si>
  <si>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</si>
  <si>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</si>
  <si>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</si>
  <si>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</si>
  <si>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</si>
  <si>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</si>
  <si>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</si>
  <si>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</si>
  <si>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</si>
  <si>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</si>
  <si>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</si>
  <si>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</si>
  <si>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</si>
  <si>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</si>
  <si>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</si>
  <si>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</si>
  <si>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</si>
  <si>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</si>
  <si>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</si>
  <si>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</si>
  <si>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</si>
  <si>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</si>
  <si>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</si>
  <si>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</si>
  <si>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</si>
  <si>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</si>
  <si>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</si>
  <si>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</si>
  <si>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</si>
  <si>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</si>
  <si>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</si>
  <si>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</si>
  <si>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</si>
  <si>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</si>
  <si>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</si>
  <si>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</si>
  <si>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</si>
  <si>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</si>
  <si>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</si>
  <si>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</si>
  <si>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</si>
  <si>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</si>
  <si>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</si>
  <si>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</si>
  <si>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</si>
  <si>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</si>
  <si>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</si>
  <si>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</si>
  <si>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</si>
  <si>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</si>
  <si>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</si>
  <si>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</si>
  <si>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</si>
  <si>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</si>
  <si>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</si>
  <si>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</si>
  <si>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</si>
  <si>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</si>
  <si>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</si>
  <si>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</si>
  <si>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</si>
  <si>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</si>
  <si>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</si>
  <si>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</si>
  <si>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</si>
  <si>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</si>
  <si>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</si>
  <si>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</si>
  <si>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</si>
  <si>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</si>
  <si>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</si>
  <si>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</si>
  <si>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</si>
  <si>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</si>
  <si>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</si>
  <si>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</si>
  <si>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</si>
  <si>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</si>
  <si>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</si>
  <si>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</si>
  <si>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</si>
  <si>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</si>
  <si>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</si>
  <si>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</si>
  <si>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</si>
  <si>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</si>
  <si>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</si>
  <si>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</si>
  <si>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</si>
  <si>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</si>
  <si>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</si>
  <si>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</si>
  <si>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</si>
  <si>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</si>
  <si>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</si>
  <si>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</si>
  <si>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</si>
  <si>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</si>
  <si>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</si>
  <si>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</si>
  <si>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</si>
  <si>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</si>
  <si>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</si>
  <si>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</si>
  <si>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</si>
  <si>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</si>
  <si>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</si>
  <si>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</si>
  <si>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</si>
  <si>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</si>
  <si>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</si>
  <si>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</si>
  <si>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</si>
  <si>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</si>
  <si>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</si>
  <si>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</si>
  <si>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</si>
  <si>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</si>
  <si>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</si>
  <si>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</si>
  <si>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</si>
  <si>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</si>
  <si>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</si>
  <si>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</si>
  <si>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</si>
  <si>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</si>
  <si>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</si>
  <si>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</si>
  <si>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</si>
  <si>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</si>
  <si>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</si>
  <si>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</si>
  <si>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</si>
  <si>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</si>
  <si>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</si>
  <si>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</si>
  <si>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</si>
  <si>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</si>
  <si>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</si>
  <si>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</si>
  <si>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</si>
  <si>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</si>
  <si>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</si>
  <si>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</si>
  <si>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</si>
  <si>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</si>
  <si>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</si>
  <si>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</si>
  <si>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</si>
  <si>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</si>
  <si>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</si>
  <si>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</si>
  <si>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</si>
  <si>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</si>
  <si>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</si>
  <si>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</si>
  <si>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</si>
  <si>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</si>
  <si>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</si>
  <si>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</si>
  <si>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</si>
  <si>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</si>
  <si>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</si>
  <si>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</si>
  <si>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</si>
  <si>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</si>
  <si>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</si>
  <si>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</si>
  <si>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</si>
  <si>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</si>
  <si>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</si>
  <si>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</si>
  <si>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</si>
  <si>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</si>
  <si>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</si>
  <si>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</si>
  <si>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</si>
  <si>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</si>
  <si>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</si>
  <si>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</si>
  <si>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</si>
  <si>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</si>
  <si>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</si>
  <si>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</si>
  <si>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</si>
  <si>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</si>
  <si>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</si>
  <si>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</si>
  <si>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</si>
  <si>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</si>
  <si>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</si>
  <si>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</si>
  <si>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</si>
  <si>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</si>
  <si>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</si>
  <si>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</si>
  <si>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</si>
  <si>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</si>
  <si>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</si>
  <si>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</si>
  <si>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</si>
  <si>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</si>
  <si>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</si>
  <si>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</si>
  <si>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</si>
  <si>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</si>
  <si>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</si>
  <si>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</si>
  <si>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</si>
  <si>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</si>
  <si>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</si>
  <si>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</si>
  <si>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</si>
  <si>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</si>
  <si>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</si>
  <si>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</si>
  <si>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</si>
  <si>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</si>
  <si>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</si>
  <si>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</si>
  <si>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</si>
  <si>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</si>
  <si>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</si>
  <si>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</si>
  <si>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</si>
  <si>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</si>
  <si>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</si>
  <si>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</si>
  <si>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</si>
  <si>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</si>
  <si>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</si>
  <si>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</si>
  <si>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</si>
  <si>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</si>
  <si>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</si>
  <si>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</si>
  <si>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</si>
  <si>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</si>
  <si>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</si>
  <si>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</si>
  <si>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</si>
  <si>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</si>
  <si>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</si>
  <si>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</si>
  <si>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</si>
  <si>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</si>
  <si>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</si>
  <si>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</si>
  <si>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</si>
  <si>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</si>
  <si>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</si>
  <si>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</si>
  <si>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</si>
  <si>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</si>
  <si>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</si>
  <si>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</si>
  <si>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</si>
  <si>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</si>
  <si>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</si>
  <si>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</si>
  <si>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</si>
  <si>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</si>
  <si>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</si>
  <si>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</si>
  <si>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</si>
  <si>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</si>
  <si>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</si>
  <si>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</si>
  <si>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</si>
  <si>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</si>
  <si>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</si>
  <si>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</si>
  <si>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</si>
  <si>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</si>
  <si>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</si>
  <si>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</si>
  <si>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</si>
  <si>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</si>
  <si>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</si>
  <si>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</si>
  <si>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</si>
  <si>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</si>
  <si>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</si>
  <si>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</si>
  <si>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</si>
  <si>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</si>
  <si>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</si>
  <si>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</si>
  <si>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</si>
  <si>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</si>
  <si>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</si>
  <si>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</si>
  <si>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</si>
  <si>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</si>
  <si>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</si>
  <si>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</si>
  <si>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</si>
  <si>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</si>
  <si>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</si>
  <si>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</si>
  <si>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</si>
  <si>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</si>
  <si>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</si>
  <si>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</si>
  <si>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</si>
  <si>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</si>
  <si>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</si>
  <si>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</si>
  <si>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</si>
  <si>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</si>
  <si>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</si>
  <si>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</si>
  <si>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</si>
  <si>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</si>
  <si>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</si>
  <si>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</si>
  <si>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</si>
  <si>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</si>
  <si>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</si>
  <si>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</si>
  <si>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</si>
  <si>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</si>
  <si>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</si>
  <si>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</si>
  <si>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</si>
  <si>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</si>
  <si>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</si>
  <si>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</si>
  <si>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</si>
  <si>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</si>
  <si>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</si>
  <si>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</si>
  <si>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</si>
  <si>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</si>
  <si>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</si>
  <si>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</si>
  <si>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</si>
  <si>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</si>
  <si>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</si>
  <si>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</si>
  <si>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</si>
  <si>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</si>
  <si>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</si>
  <si>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</si>
  <si>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</si>
  <si>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</si>
  <si>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</si>
  <si>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</si>
  <si>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</si>
  <si>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</si>
  <si>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</si>
  <si>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</si>
  <si>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</si>
  <si>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</si>
  <si>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</si>
  <si>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</si>
  <si>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</si>
  <si>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</si>
  <si>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</si>
  <si>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</si>
  <si>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</si>
  <si>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</si>
  <si>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</si>
  <si>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</si>
  <si>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</si>
  <si>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</si>
  <si>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</si>
  <si>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</si>
  <si>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</si>
  <si>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</si>
  <si>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</si>
  <si>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</si>
  <si>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</si>
  <si>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</si>
  <si>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</si>
  <si>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</si>
  <si>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</si>
  <si>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</si>
  <si>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</si>
  <si>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</si>
  <si>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</si>
  <si>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</si>
  <si>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</si>
  <si>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</si>
  <si>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</si>
  <si>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</si>
  <si>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</si>
  <si>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</si>
  <si>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</si>
  <si>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</si>
  <si>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</si>
  <si>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</si>
  <si>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</si>
  <si>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</si>
  <si>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</si>
  <si>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</si>
  <si>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</si>
  <si>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</si>
  <si>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</si>
  <si>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</si>
  <si>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</si>
  <si>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</si>
  <si>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</si>
  <si>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</si>
  <si>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</si>
  <si>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</si>
  <si>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</si>
  <si>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</si>
  <si>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</si>
  <si>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</si>
  <si>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</si>
  <si>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</si>
  <si>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</si>
  <si>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</si>
  <si>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</si>
  <si>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</si>
  <si>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</si>
  <si>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</si>
  <si>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</si>
  <si>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</si>
  <si>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</si>
  <si>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</si>
  <si>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</si>
  <si>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</si>
  <si>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</si>
  <si>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</si>
  <si>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</si>
  <si>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</si>
  <si>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</si>
  <si>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</si>
  <si>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</si>
  <si>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</si>
  <si>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</si>
  <si>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</si>
  <si>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</si>
  <si>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</si>
  <si>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</si>
  <si>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</si>
  <si>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</si>
  <si>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</si>
  <si>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</si>
  <si>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</si>
  <si>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</si>
  <si>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</si>
  <si>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</si>
  <si>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</si>
  <si>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</si>
  <si>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</si>
  <si>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</si>
  <si>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</si>
  <si>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</si>
  <si>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</si>
  <si>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</si>
  <si>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</si>
  <si>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</si>
  <si>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</si>
  <si>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</si>
  <si>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</si>
  <si>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</si>
  <si>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</si>
  <si>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</si>
  <si>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</si>
  <si>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</si>
  <si>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</si>
  <si>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</si>
  <si>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</si>
  <si>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</si>
  <si>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</si>
  <si>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</si>
  <si>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</si>
  <si>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</si>
  <si>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</si>
  <si>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</si>
  <si>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</si>
  <si>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</si>
  <si>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</si>
  <si>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</si>
  <si>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</si>
  <si>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</si>
  <si>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</si>
  <si>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</si>
  <si>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</si>
  <si>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</si>
  <si>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</si>
  <si>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</si>
  <si>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</si>
  <si>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</si>
  <si>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</si>
  <si>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</si>
  <si>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</si>
  <si>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</si>
  <si>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</si>
  <si>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</si>
  <si>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</si>
  <si>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</si>
  <si>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</si>
  <si>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</si>
  <si>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</si>
  <si>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</si>
  <si>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</si>
  <si>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</si>
  <si>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</si>
  <si>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</si>
  <si>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</si>
  <si>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</si>
  <si>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</si>
  <si>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</si>
  <si>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</si>
  <si>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</si>
  <si>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</si>
  <si>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</si>
  <si>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</si>
  <si>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</si>
  <si>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</si>
  <si>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</si>
  <si>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</si>
  <si>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</si>
  <si>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</si>
  <si>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</si>
  <si>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</si>
  <si>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</si>
  <si>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</si>
  <si>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</si>
  <si>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</si>
  <si>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</si>
  <si>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</si>
  <si>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</si>
  <si>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</si>
  <si>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</si>
  <si>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</si>
  <si>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</si>
  <si>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</si>
  <si>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</si>
  <si>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</si>
  <si>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</si>
  <si>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</si>
  <si>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</si>
  <si>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</si>
  <si>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</si>
  <si>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</si>
  <si>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</si>
  <si>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</si>
  <si>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</si>
  <si>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</si>
  <si>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</si>
  <si>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</si>
  <si>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</si>
  <si>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</si>
  <si>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</si>
  <si>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</si>
  <si>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</si>
  <si>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</si>
  <si>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</si>
  <si>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</si>
  <si>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</si>
  <si>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</si>
  <si>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</si>
  <si>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</si>
  <si>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</si>
  <si>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</si>
  <si>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</si>
  <si>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</si>
  <si>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</si>
  <si>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</si>
  <si>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</si>
  <si>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</si>
  <si>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</si>
  <si>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</si>
  <si>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</si>
  <si>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</si>
  <si>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</si>
  <si>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</si>
  <si>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</si>
  <si>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</si>
  <si>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</si>
  <si>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</si>
  <si>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</si>
  <si>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</si>
  <si>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</si>
  <si>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</si>
  <si>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</si>
  <si>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</si>
  <si>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</si>
  <si>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</si>
  <si>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</si>
  <si>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</si>
  <si>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</si>
  <si>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</si>
  <si>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</si>
  <si>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</si>
  <si>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</si>
  <si>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</si>
  <si>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</si>
  <si>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</si>
  <si>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</si>
  <si>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</si>
  <si>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</si>
  <si>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</si>
  <si>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</si>
  <si>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</si>
  <si>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</si>
  <si>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</si>
  <si>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</si>
  <si>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</si>
  <si>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</si>
  <si>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</si>
  <si>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</si>
  <si>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</si>
  <si>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</si>
  <si>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</si>
  <si>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</si>
  <si>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</si>
  <si>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</si>
  <si>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</si>
  <si>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</si>
  <si>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</si>
  <si>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</si>
  <si>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</si>
  <si>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</si>
  <si>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</si>
  <si>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</si>
  <si>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</si>
  <si>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</si>
  <si>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</si>
  <si>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</si>
  <si>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</si>
  <si>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</si>
  <si>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</si>
  <si>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</si>
  <si>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</si>
  <si>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</si>
  <si>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</si>
  <si>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</si>
  <si>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</si>
  <si>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</si>
  <si>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</si>
  <si>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</si>
  <si>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</si>
  <si>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</si>
  <si>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</si>
  <si>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</si>
  <si>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</si>
  <si>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</si>
  <si>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</si>
  <si>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</si>
  <si>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</si>
  <si>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</si>
  <si>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</si>
  <si>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</si>
  <si>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</si>
  <si>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</si>
  <si>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</si>
  <si>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</si>
  <si>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</si>
  <si>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</si>
  <si>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</si>
  <si>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</si>
  <si>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</si>
  <si>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</si>
  <si>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</si>
  <si>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</si>
  <si>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</si>
  <si>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</si>
  <si>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</si>
  <si>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</si>
  <si>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</si>
  <si>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</si>
  <si>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</si>
  <si>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</si>
  <si>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</si>
  <si>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</si>
  <si>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</si>
  <si>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</si>
  <si>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</si>
  <si>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</si>
  <si>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</si>
  <si>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</si>
  <si>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</si>
  <si>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</si>
  <si>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</si>
  <si>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</si>
  <si>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</si>
  <si>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</si>
  <si>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</si>
  <si>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</si>
  <si>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</si>
  <si>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</si>
  <si>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</si>
  <si>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</si>
  <si>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</si>
  <si>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</si>
  <si>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</si>
  <si>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</si>
  <si>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</si>
  <si>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</si>
  <si>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</si>
  <si>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</si>
  <si>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</si>
  <si>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</si>
  <si>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</si>
  <si>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</si>
  <si>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</si>
  <si>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</si>
  <si>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</si>
  <si>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</si>
  <si>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</si>
  <si>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</si>
  <si>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</si>
  <si>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</si>
  <si>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</si>
  <si>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</si>
  <si>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</si>
  <si>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</si>
  <si>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</si>
  <si>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</si>
  <si>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</si>
  <si>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</si>
  <si>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</si>
  <si>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</si>
  <si>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</si>
  <si>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</si>
  <si>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</si>
  <si>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</si>
  <si>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</si>
  <si>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</si>
  <si>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</si>
  <si>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</si>
  <si>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</si>
  <si>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</si>
  <si>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</si>
  <si>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</si>
  <si>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</si>
  <si>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</si>
  <si>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</si>
  <si>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</si>
  <si>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</si>
  <si>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</si>
  <si>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</si>
  <si>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</si>
  <si>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</si>
  <si>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</si>
  <si>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</si>
  <si>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</si>
  <si>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</si>
  <si>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</si>
  <si>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</si>
  <si>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</si>
  <si>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</si>
  <si>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</si>
  <si>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</si>
  <si>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</si>
  <si>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</si>
  <si>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</si>
  <si>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</si>
  <si>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</si>
  <si>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</si>
  <si>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</si>
  <si>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</si>
  <si>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</si>
  <si>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</si>
  <si>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</si>
  <si>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</si>
  <si>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</si>
  <si>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</si>
  <si>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</si>
  <si>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</si>
  <si>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</si>
  <si>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</si>
  <si>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</si>
  <si>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</si>
  <si>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</si>
  <si>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</si>
  <si>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</si>
  <si>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</si>
  <si>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</si>
  <si>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</si>
  <si>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</si>
  <si>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</si>
  <si>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</si>
  <si>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</si>
  <si>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</si>
  <si>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</si>
  <si>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</si>
  <si>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</si>
  <si>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</si>
  <si>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</si>
  <si>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</si>
  <si>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</si>
  <si>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</si>
  <si>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</si>
  <si>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</si>
  <si>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</si>
  <si>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</si>
  <si>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</si>
  <si>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</si>
  <si>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</si>
  <si>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</si>
  <si>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</si>
  <si>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</si>
  <si>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</si>
  <si>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</si>
  <si>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</si>
  <si>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</si>
  <si>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</si>
  <si>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</si>
  <si>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</si>
  <si>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</si>
  <si>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</si>
  <si>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</si>
  <si>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</si>
  <si>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</si>
  <si>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</si>
  <si>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</si>
  <si>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</si>
  <si>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</si>
  <si>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</si>
  <si>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</si>
  <si>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</si>
  <si>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</si>
  <si>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</si>
  <si>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</si>
  <si>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</si>
  <si>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</si>
  <si>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</si>
  <si>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</si>
  <si>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</si>
  <si>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</si>
  <si>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</si>
  <si>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</si>
  <si>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</si>
  <si>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</si>
  <si>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</si>
  <si>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</si>
  <si>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</si>
  <si>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</si>
  <si>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</si>
  <si>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</si>
  <si>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</si>
  <si>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</si>
  <si>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</si>
  <si>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</si>
  <si>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</si>
  <si>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</si>
  <si>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</si>
  <si>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</si>
  <si>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</si>
  <si>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</si>
  <si>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</si>
  <si>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</si>
  <si>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</si>
  <si>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</si>
  <si>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</si>
  <si>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</si>
  <si>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</si>
  <si>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</si>
  <si>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</si>
  <si>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</si>
  <si>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</si>
  <si>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</si>
  <si>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</si>
  <si>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</si>
  <si>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</si>
  <si>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</si>
  <si>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</si>
  <si>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</si>
  <si>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</si>
  <si>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</si>
  <si>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</si>
  <si>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</si>
  <si>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</si>
  <si>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</si>
  <si>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</si>
  <si>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</si>
  <si>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</si>
  <si>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</si>
  <si>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</si>
  <si>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</si>
  <si>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</si>
  <si>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</si>
  <si>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</si>
  <si>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</si>
  <si>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</si>
  <si>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</si>
  <si>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</si>
  <si>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</si>
  <si>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</si>
  <si>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</si>
  <si>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</si>
  <si>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</si>
  <si>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</si>
  <si>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</si>
  <si>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</si>
  <si>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</si>
  <si>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</si>
  <si>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</si>
  <si>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</si>
  <si>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</si>
  <si>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</si>
  <si>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</si>
  <si>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</si>
  <si>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</si>
  <si>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</si>
  <si>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</si>
  <si>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</si>
  <si>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</si>
  <si>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</si>
  <si>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</si>
  <si>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</si>
  <si>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</si>
  <si>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</si>
  <si>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</si>
  <si>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</si>
  <si>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</si>
  <si>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</si>
  <si>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</si>
  <si>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</si>
  <si>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</si>
  <si>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</si>
  <si>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</si>
  <si>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</si>
  <si>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</si>
  <si>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</si>
  <si>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</si>
  <si>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</si>
  <si>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</si>
  <si>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</si>
  <si>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</si>
  <si>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</si>
  <si>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</si>
  <si>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</si>
  <si>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</si>
  <si>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</si>
  <si>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</si>
  <si>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</si>
  <si>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</si>
  <si>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</si>
  <si>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</si>
  <si>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</si>
  <si>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</si>
  <si>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</si>
  <si>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</si>
  <si>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</si>
  <si>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</si>
  <si>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</si>
  <si>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</si>
  <si>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</si>
  <si>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</si>
  <si>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</si>
  <si>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</si>
  <si>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</si>
  <si>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</si>
  <si>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</si>
  <si>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</si>
  <si>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</si>
  <si>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</si>
  <si>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</si>
  <si>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</si>
  <si>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</si>
  <si>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</si>
  <si>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</si>
  <si>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</si>
  <si>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</si>
  <si>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</si>
  <si>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</si>
  <si>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</si>
  <si>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</si>
  <si>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</si>
  <si>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</si>
  <si>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</si>
  <si>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</si>
  <si>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</si>
  <si>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</si>
  <si>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</si>
  <si>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</si>
  <si>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</si>
  <si>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</si>
  <si>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</si>
  <si>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</si>
  <si>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</si>
  <si>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</si>
  <si>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</si>
  <si>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</si>
  <si>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</si>
  <si>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</si>
  <si>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</si>
  <si>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</si>
  <si>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</si>
  <si>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</si>
  <si>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</si>
  <si>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</si>
  <si>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</si>
  <si>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</si>
  <si>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</si>
  <si>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</si>
  <si>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</si>
  <si>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</si>
  <si>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</si>
  <si>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</si>
  <si>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</si>
  <si>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</si>
  <si>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</si>
  <si>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</si>
  <si>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</si>
  <si>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</si>
  <si>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</si>
  <si>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</si>
  <si>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</si>
  <si>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</si>
  <si>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</si>
  <si>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</si>
  <si>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</si>
  <si>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</si>
  <si>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</si>
  <si>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</si>
  <si>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</si>
  <si>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</si>
  <si>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</si>
  <si>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</si>
  <si>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</si>
  <si>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</si>
  <si>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</si>
  <si>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</si>
  <si>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</si>
  <si>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</si>
  <si>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</si>
  <si>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</si>
  <si>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</si>
  <si>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</si>
  <si>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</si>
  <si>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</si>
  <si>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</si>
  <si>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</si>
  <si>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</si>
  <si>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</si>
  <si>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</si>
  <si>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</si>
  <si>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</si>
  <si>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</si>
  <si>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</si>
  <si>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</si>
  <si>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</si>
  <si>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</si>
  <si>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</si>
  <si>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</si>
  <si>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</si>
  <si>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</si>
  <si>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</si>
  <si>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</si>
  <si>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</si>
  <si>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</si>
  <si>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</si>
  <si>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</si>
  <si>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</si>
  <si>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</si>
  <si>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</si>
  <si>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</si>
  <si>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</si>
  <si>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</si>
  <si>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</si>
  <si>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</si>
  <si>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</si>
  <si>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</si>
  <si>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</si>
  <si>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</si>
  <si>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</si>
  <si>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</si>
  <si>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</si>
  <si>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</si>
  <si>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</si>
  <si>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</si>
  <si>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</si>
  <si>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</si>
  <si>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</si>
  <si>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</si>
  <si>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</si>
  <si>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</si>
  <si>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</si>
  <si>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</si>
  <si>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</si>
  <si>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</si>
  <si>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</si>
  <si>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</si>
  <si>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</si>
  <si>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</si>
  <si>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</si>
  <si>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</si>
  <si>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</si>
  <si>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</si>
  <si>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</si>
  <si>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</si>
  <si>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</si>
  <si>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</si>
  <si>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</si>
  <si>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</si>
  <si>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</si>
  <si>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</si>
  <si>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</si>
  <si>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</si>
  <si>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</si>
  <si>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</si>
  <si>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</si>
  <si>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</si>
  <si>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</si>
  <si>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</si>
  <si>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</si>
  <si>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</si>
  <si>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</si>
  <si>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</si>
  <si>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</si>
  <si>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</si>
  <si>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</si>
  <si>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</si>
  <si>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</si>
  <si>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</si>
  <si>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</si>
  <si>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</si>
  <si>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</si>
  <si>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</si>
  <si>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</si>
  <si>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</si>
  <si>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</si>
  <si>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</si>
  <si>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</si>
  <si>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</si>
  <si>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</si>
  <si>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</si>
  <si>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</si>
  <si>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</si>
  <si>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</si>
  <si>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</si>
  <si>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</si>
  <si>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</si>
  <si>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</si>
  <si>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</si>
  <si>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</si>
  <si>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</si>
  <si>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</si>
  <si>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</si>
  <si>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</si>
  <si>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</si>
  <si>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</si>
  <si>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</si>
  <si>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</si>
  <si>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</si>
  <si>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</si>
  <si>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</si>
  <si>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</si>
  <si>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</si>
  <si>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</si>
  <si>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</si>
  <si>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</si>
  <si>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</si>
  <si>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</si>
  <si>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</si>
  <si>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</si>
  <si>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</si>
  <si>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</si>
  <si>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</si>
  <si>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</si>
  <si>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</si>
  <si>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</si>
  <si>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</si>
  <si>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</si>
  <si>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</si>
  <si>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</si>
  <si>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</si>
  <si>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</si>
  <si>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</si>
  <si>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</si>
  <si>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</si>
  <si>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</si>
  <si>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</si>
  <si>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</si>
  <si>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</si>
  <si>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</si>
  <si>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</si>
  <si>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</si>
  <si>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</si>
  <si>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</si>
  <si>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</si>
  <si>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</si>
  <si>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</si>
  <si>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</si>
  <si>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</si>
  <si>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</si>
  <si>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</si>
  <si>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</si>
  <si>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</si>
  <si>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</si>
  <si>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</si>
  <si>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</si>
  <si>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</si>
  <si>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</si>
  <si>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</si>
  <si>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</si>
  <si>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</si>
  <si>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</si>
  <si>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</si>
  <si>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</si>
  <si>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</si>
  <si>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</si>
  <si>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</si>
  <si>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</si>
  <si>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</si>
  <si>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</si>
  <si>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</si>
  <si>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</si>
  <si>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</si>
  <si>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</si>
  <si>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</si>
  <si>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</si>
  <si>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</si>
  <si>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</si>
  <si>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</si>
  <si>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</si>
  <si>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</si>
  <si>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</si>
  <si>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</si>
  <si>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</si>
  <si>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</si>
  <si>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</si>
  <si>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</si>
  <si>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</si>
  <si>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</si>
  <si>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</si>
  <si>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</si>
  <si>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</si>
  <si>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</si>
  <si>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</si>
  <si>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</si>
  <si>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</si>
  <si>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</si>
  <si>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</si>
  <si>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</si>
  <si>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</si>
  <si>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</si>
  <si>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</si>
  <si>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</si>
  <si>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</si>
  <si>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</si>
  <si>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</si>
  <si>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</si>
  <si>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</si>
  <si>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</si>
  <si>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</si>
  <si>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</si>
  <si>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</si>
  <si>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</si>
  <si>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</si>
  <si>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</si>
  <si>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</si>
  <si>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</si>
  <si>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</si>
  <si>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</si>
  <si>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</si>
  <si>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</si>
  <si>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</si>
  <si>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</si>
  <si>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</si>
  <si>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</si>
  <si>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</si>
  <si>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</si>
  <si>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</si>
  <si>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</si>
  <si>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</si>
  <si>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</si>
  <si>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</si>
  <si>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</si>
  <si>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</si>
  <si>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</si>
  <si>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</si>
  <si>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</si>
  <si>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</si>
  <si>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</si>
  <si>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</si>
  <si>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</si>
  <si>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</si>
  <si>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</si>
  <si>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</si>
  <si>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</si>
  <si>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</si>
  <si>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</si>
  <si>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</si>
  <si>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</si>
  <si>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</si>
  <si>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</si>
  <si>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</si>
  <si>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</si>
  <si>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</si>
  <si>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</si>
  <si>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</si>
  <si>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</si>
  <si>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</si>
  <si>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</si>
  <si>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</si>
  <si>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</si>
  <si>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</si>
  <si>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</si>
  <si>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</si>
  <si>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</si>
  <si>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</si>
  <si>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</si>
  <si>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</si>
  <si>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</si>
  <si>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</si>
  <si>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</si>
  <si>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</si>
  <si>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</si>
  <si>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</si>
  <si>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</si>
  <si>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</si>
  <si>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</si>
  <si>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</si>
  <si>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</si>
  <si>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</si>
  <si>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</si>
  <si>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</si>
  <si>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</si>
  <si>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</si>
  <si>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</si>
  <si>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</si>
  <si>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</si>
  <si>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</si>
  <si>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</si>
  <si>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</si>
  <si>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</si>
  <si>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</si>
  <si>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</si>
  <si>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</si>
  <si>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</si>
  <si>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</si>
  <si>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</si>
  <si>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</si>
  <si>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</si>
  <si>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</si>
  <si>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</si>
  <si>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</si>
  <si>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</si>
  <si>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</si>
  <si>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</si>
  <si>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</si>
  <si>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</si>
  <si>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</si>
  <si>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</si>
  <si>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</si>
  <si>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</si>
  <si>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</si>
  <si>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</si>
  <si>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</si>
  <si>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</si>
  <si>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</si>
  <si>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</si>
  <si>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</si>
  <si>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</si>
  <si>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</si>
  <si>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</si>
  <si>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</si>
  <si>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</si>
  <si>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</si>
  <si>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</si>
  <si>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</si>
  <si>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</si>
  <si>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</si>
  <si>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</si>
  <si>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</si>
  <si>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</si>
  <si>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</si>
  <si>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</si>
  <si>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</si>
  <si>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</si>
  <si>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</si>
  <si>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</si>
  <si>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</si>
  <si>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</si>
  <si>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</si>
  <si>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</si>
  <si>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</si>
  <si>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</si>
  <si>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</si>
  <si>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</si>
  <si>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</si>
  <si>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</si>
  <si>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</si>
  <si>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</si>
  <si>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</si>
  <si>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</si>
  <si>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</si>
  <si>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</si>
  <si>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</si>
  <si>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</si>
  <si>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</si>
  <si>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</si>
  <si>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</si>
  <si>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</si>
  <si>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</si>
  <si>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</si>
  <si>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</si>
  <si>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</si>
  <si>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</si>
  <si>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</si>
  <si>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</si>
  <si>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</si>
  <si>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</si>
  <si>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</si>
  <si>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</si>
  <si>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</si>
  <si>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</si>
  <si>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</si>
  <si>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</si>
  <si>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</si>
  <si>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</si>
  <si>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</si>
  <si>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</si>
  <si>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</si>
  <si>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</si>
  <si>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</si>
  <si>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</si>
  <si>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</si>
  <si>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</si>
  <si>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</si>
  <si>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</si>
  <si>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</si>
  <si>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</si>
  <si>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</si>
  <si>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</si>
  <si>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</si>
  <si>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</si>
  <si>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</si>
  <si>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</si>
  <si>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</si>
  <si>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</si>
  <si>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</si>
  <si>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</si>
  <si>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</si>
  <si>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</si>
  <si>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</si>
  <si>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</si>
  <si>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</si>
  <si>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</si>
  <si>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</si>
  <si>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</si>
  <si>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</si>
  <si>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</si>
  <si>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</si>
  <si>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</si>
  <si>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</si>
  <si>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</si>
  <si>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</si>
  <si>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</si>
  <si>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</si>
  <si>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</si>
  <si>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</si>
  <si>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</si>
  <si>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</si>
  <si>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</si>
  <si>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</si>
  <si>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</si>
  <si>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</si>
  <si>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</si>
  <si>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</si>
  <si>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</si>
  <si>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</si>
  <si>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</si>
  <si>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</si>
  <si>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</si>
  <si>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</si>
  <si>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</si>
  <si>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</si>
  <si>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</si>
  <si>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</si>
  <si>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</si>
  <si>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</si>
  <si>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</si>
  <si>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</si>
  <si>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</si>
  <si>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</si>
  <si>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</si>
  <si>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</si>
  <si>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</si>
  <si>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</si>
  <si>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</si>
  <si>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</si>
  <si>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</si>
  <si>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</si>
  <si>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</si>
  <si>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</si>
  <si>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</si>
  <si>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</si>
  <si>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</si>
  <si>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</si>
  <si>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</si>
  <si>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</si>
  <si>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</si>
  <si>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</si>
  <si>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</si>
  <si>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</si>
  <si>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</si>
  <si>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</si>
  <si>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</si>
  <si>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</si>
  <si>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</si>
  <si>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</si>
  <si>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</si>
  <si>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</si>
  <si>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</si>
  <si>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</si>
  <si>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</si>
  <si>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</si>
  <si>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</si>
  <si>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</si>
  <si>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</si>
  <si>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</si>
  <si>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</si>
  <si>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</si>
  <si>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</si>
  <si>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</si>
  <si>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</si>
  <si>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</si>
  <si>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</si>
  <si>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</si>
  <si>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</si>
  <si>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</si>
  <si>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</si>
  <si>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</si>
  <si>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</si>
  <si>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</si>
  <si>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</si>
  <si>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</si>
  <si>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</si>
  <si>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</si>
  <si>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</si>
  <si>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</si>
  <si>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</si>
  <si>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</si>
  <si>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</si>
  <si>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</si>
  <si>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</si>
  <si>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</si>
  <si>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</si>
  <si>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</si>
  <si>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</si>
  <si>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</si>
  <si>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</si>
  <si>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</si>
  <si>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</si>
  <si>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</si>
  <si>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</si>
  <si>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</si>
  <si>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</si>
  <si>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</si>
  <si>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</si>
  <si>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</si>
  <si>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</si>
  <si>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</si>
  <si>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</si>
  <si>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</si>
  <si>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</si>
  <si>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</si>
  <si>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</si>
  <si>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</si>
  <si>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</si>
  <si>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</si>
  <si>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</si>
  <si>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</si>
  <si>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</si>
  <si>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</si>
  <si>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</si>
  <si>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</si>
  <si>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</si>
  <si>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</si>
  <si>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</si>
  <si>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</si>
  <si>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</si>
  <si>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</si>
  <si>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</si>
  <si>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</si>
  <si>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</si>
  <si>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</si>
  <si>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</si>
  <si>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</si>
  <si>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</si>
  <si>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</si>
  <si>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</si>
  <si>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</si>
  <si>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</si>
  <si>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</si>
  <si>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</si>
  <si>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</si>
  <si>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</si>
  <si>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</si>
  <si>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</si>
  <si>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</si>
  <si>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</si>
  <si>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</si>
  <si>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</si>
  <si>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</si>
  <si>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</si>
  <si>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</si>
  <si>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</si>
  <si>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</si>
  <si>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</si>
  <si>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</si>
  <si>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</si>
  <si>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</si>
  <si>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</si>
  <si>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</si>
  <si>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</si>
  <si>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</si>
  <si>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</si>
  <si>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</si>
  <si>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</si>
  <si>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</si>
  <si>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</si>
  <si>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</si>
  <si>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</si>
  <si>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</si>
  <si>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</si>
  <si>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</si>
  <si>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</si>
  <si>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</si>
  <si>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</si>
  <si>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</si>
  <si>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</si>
  <si>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</si>
  <si>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</si>
  <si>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</si>
  <si>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</si>
  <si>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</si>
  <si>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</si>
  <si>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</si>
  <si>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</si>
  <si>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</si>
  <si>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</si>
  <si>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</si>
  <si>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</si>
  <si>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</si>
  <si>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</si>
  <si>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</si>
  <si>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</si>
  <si>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</si>
  <si>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</si>
  <si>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</si>
  <si>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</si>
  <si>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</si>
  <si>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</si>
  <si>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</si>
  <si>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</si>
  <si>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</si>
  <si>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</si>
  <si>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</si>
  <si>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</si>
  <si>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</si>
  <si>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</si>
  <si>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</si>
  <si>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</si>
  <si>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</si>
  <si>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</si>
  <si>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</si>
  <si>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</si>
  <si>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</si>
  <si>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</si>
  <si>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</si>
  <si>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</si>
  <si>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</si>
  <si>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</si>
  <si>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</si>
  <si>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</si>
  <si>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</si>
  <si>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</si>
  <si>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</si>
  <si>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</si>
  <si>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</si>
  <si>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</si>
  <si>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</si>
  <si>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</si>
  <si>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</si>
  <si>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</si>
  <si>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</si>
  <si>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</si>
  <si>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</si>
  <si>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</si>
  <si>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</si>
  <si>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</si>
  <si>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</si>
  <si>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</si>
  <si>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</si>
  <si>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</si>
  <si>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</si>
  <si>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</si>
  <si>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</si>
  <si>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</si>
  <si>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</si>
  <si>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</si>
  <si>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</si>
  <si>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</si>
  <si>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</si>
  <si>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</si>
  <si>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</si>
  <si>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</si>
  <si>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</si>
  <si>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</si>
  <si>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</si>
  <si>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</si>
  <si>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</si>
  <si>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</si>
  <si>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</si>
  <si>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</si>
  <si>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</si>
  <si>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</si>
  <si>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</si>
  <si>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</si>
  <si>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</si>
  <si>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</si>
  <si>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</si>
  <si>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</si>
  <si>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</si>
  <si>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</si>
  <si>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</si>
  <si>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</si>
  <si>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</si>
  <si>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</si>
  <si>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</si>
  <si>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</si>
  <si>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</si>
  <si>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</si>
  <si>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</si>
  <si>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</si>
  <si>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</si>
  <si>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</si>
  <si>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</si>
  <si>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</si>
  <si>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</si>
  <si>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</si>
  <si>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</si>
  <si>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</si>
  <si>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</si>
  <si>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</si>
  <si>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</si>
  <si>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</si>
  <si>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</si>
  <si>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</si>
  <si>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</si>
  <si>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</si>
  <si>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</si>
  <si>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</si>
  <si>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</si>
  <si>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</si>
  <si>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</si>
  <si>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</si>
  <si>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</si>
  <si>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</si>
  <si>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</si>
  <si>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</si>
  <si>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</si>
  <si>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</si>
  <si>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</si>
  <si>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</si>
  <si>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</si>
  <si>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</si>
  <si>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</si>
  <si>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</si>
  <si>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</si>
  <si>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</si>
  <si>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</si>
  <si>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</si>
  <si>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</si>
  <si>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</si>
  <si>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</si>
  <si>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</si>
  <si>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</si>
  <si>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</si>
  <si>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</si>
  <si>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</si>
  <si>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</si>
  <si>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</si>
  <si>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</si>
  <si>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</si>
  <si>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</si>
  <si>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</si>
  <si>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</si>
  <si>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</si>
  <si>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</si>
  <si>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</si>
  <si>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</si>
  <si>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</si>
  <si>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</si>
  <si>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</si>
  <si>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</si>
  <si>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</si>
  <si>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</si>
  <si>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</si>
  <si>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</si>
  <si>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</si>
  <si>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</si>
  <si>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</si>
  <si>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</si>
  <si>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</si>
  <si>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</si>
  <si>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</si>
  <si>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</si>
  <si>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</si>
  <si>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</si>
  <si>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</si>
  <si>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</si>
  <si>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</si>
  <si>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</si>
  <si>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</si>
  <si>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</si>
  <si>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</si>
  <si>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</si>
  <si>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</si>
  <si>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</si>
  <si>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</si>
  <si>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</si>
  <si>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</si>
  <si>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</si>
  <si>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</si>
  <si>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</si>
  <si>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</si>
  <si>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</si>
  <si>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</si>
  <si>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</si>
  <si>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</si>
  <si>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</si>
  <si>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</si>
  <si>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</si>
  <si>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</si>
  <si>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</si>
  <si>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</si>
  <si>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</si>
  <si>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</si>
  <si>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</si>
  <si>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</si>
  <si>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</si>
  <si>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</si>
  <si>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</si>
  <si>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</si>
  <si>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</si>
  <si>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</si>
  <si>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</si>
  <si>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</si>
  <si>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</si>
  <si>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</si>
  <si>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</si>
  <si>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</si>
  <si>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</si>
  <si>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</si>
  <si>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</si>
  <si>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</si>
  <si>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</si>
  <si>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</si>
  <si>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</si>
  <si>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</si>
  <si>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</si>
  <si>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</si>
  <si>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</si>
  <si>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</si>
  <si>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</si>
  <si>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</si>
  <si>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</si>
  <si>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</si>
  <si>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</si>
  <si>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</si>
  <si>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</si>
  <si>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</si>
  <si>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</si>
  <si>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</si>
  <si>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</si>
  <si>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</si>
  <si>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</si>
  <si>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</si>
  <si>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</si>
  <si>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</si>
  <si>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</si>
  <si>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</si>
  <si>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</si>
  <si>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</si>
  <si>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</si>
  <si>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</si>
  <si>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</si>
  <si>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</si>
  <si>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</si>
  <si>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</si>
  <si>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</si>
  <si>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</si>
  <si>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</si>
  <si>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</si>
  <si>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</si>
  <si>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</si>
  <si>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</si>
  <si>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</si>
  <si>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</si>
  <si>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</si>
  <si>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</si>
  <si>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</si>
  <si>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</si>
  <si>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</si>
  <si>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</si>
  <si>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</si>
  <si>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</si>
  <si>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</si>
  <si>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</si>
  <si>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</si>
  <si>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</si>
  <si>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</si>
  <si>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</si>
  <si>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</si>
  <si>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</si>
  <si>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</si>
  <si>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</si>
  <si>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</si>
  <si>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</si>
  <si>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</si>
  <si>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</si>
  <si>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</si>
  <si>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</si>
  <si>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</si>
  <si>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</si>
  <si>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</si>
  <si>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</si>
  <si>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</si>
  <si>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</si>
  <si>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</si>
  <si>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</si>
  <si>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</si>
  <si>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</si>
  <si>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</si>
  <si>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</si>
  <si>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</si>
  <si>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</si>
  <si>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</si>
  <si>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</si>
  <si>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</si>
  <si>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</si>
  <si>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</si>
  <si>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</si>
  <si>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</si>
  <si>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</si>
  <si>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</si>
  <si>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</si>
  <si>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</si>
  <si>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</si>
  <si>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</si>
  <si>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</si>
  <si>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</si>
  <si>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</si>
  <si>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</si>
  <si>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</si>
  <si>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</si>
  <si>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</si>
  <si>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</si>
  <si>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</si>
  <si>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</si>
  <si>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</si>
  <si>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</si>
  <si>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</si>
  <si>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</si>
  <si>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</si>
  <si>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</si>
  <si>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</si>
  <si>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</si>
  <si>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</si>
  <si>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</si>
  <si>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</si>
  <si>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</si>
  <si>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</si>
  <si>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</si>
  <si>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</si>
  <si>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</si>
  <si>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</si>
  <si>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</si>
  <si>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</si>
  <si>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</si>
  <si>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</si>
  <si>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</si>
  <si>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</si>
  <si>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</si>
  <si>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</si>
  <si>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</si>
  <si>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</si>
  <si>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</si>
  <si>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</si>
  <si>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</si>
  <si>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</si>
  <si>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</si>
  <si>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</si>
  <si>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</si>
  <si>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</si>
  <si>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</si>
  <si>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</si>
  <si>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</si>
  <si>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</si>
  <si>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</si>
  <si>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</si>
  <si>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</si>
  <si>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</si>
  <si>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</si>
  <si>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</si>
  <si>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</si>
  <si>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</si>
  <si>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</si>
  <si>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</si>
  <si>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</si>
  <si>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</si>
  <si>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</si>
  <si>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</si>
  <si>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</si>
  <si>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</si>
  <si>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</si>
  <si>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</si>
  <si>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</si>
  <si>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</si>
  <si>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</si>
  <si>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</si>
  <si>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</si>
  <si>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</si>
  <si>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</si>
  <si>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</si>
  <si>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</si>
  <si>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</si>
  <si>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</si>
  <si>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</si>
  <si>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</si>
  <si>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</si>
  <si>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</si>
  <si>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</si>
  <si>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</si>
  <si>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</si>
  <si>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</si>
  <si>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</si>
  <si>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</si>
  <si>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</si>
  <si>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</si>
  <si>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</si>
  <si>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</si>
  <si>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</si>
  <si>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</si>
  <si>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</si>
  <si>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</si>
  <si>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</si>
  <si>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</si>
  <si>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</si>
  <si>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</si>
  <si>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</si>
  <si>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</si>
  <si>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</si>
  <si>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</si>
  <si>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</si>
  <si>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</si>
  <si>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</si>
  <si>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</si>
  <si>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</si>
  <si>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</si>
  <si>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</si>
  <si>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</si>
  <si>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</si>
  <si>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</si>
  <si>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</si>
  <si>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</si>
  <si>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</si>
  <si>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</si>
  <si>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</si>
  <si>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</si>
  <si>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</si>
  <si>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</si>
  <si>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</si>
  <si>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</si>
  <si>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</si>
  <si>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</si>
  <si>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</si>
  <si>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</si>
  <si>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</si>
  <si>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</si>
  <si>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</si>
  <si>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</si>
  <si>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</si>
  <si>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</si>
  <si>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</si>
  <si>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</si>
  <si>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</si>
  <si>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</si>
  <si>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</si>
  <si>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</si>
  <si>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</si>
  <si>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</si>
  <si>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</si>
  <si>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</si>
  <si>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</si>
  <si>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</si>
  <si>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</si>
  <si>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</si>
  <si>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</si>
  <si>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</si>
  <si>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</si>
  <si>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</si>
  <si>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</si>
  <si>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</si>
  <si>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</si>
  <si>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</si>
  <si>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</si>
  <si>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</si>
  <si>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</si>
  <si>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</si>
  <si>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</si>
  <si>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</si>
  <si>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</si>
  <si>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</si>
  <si>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</si>
  <si>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</si>
  <si>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</si>
  <si>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</si>
  <si>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</si>
  <si>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</si>
  <si>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</si>
  <si>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</si>
  <si>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</si>
  <si>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</si>
  <si>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</si>
  <si>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</si>
  <si>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</si>
  <si>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</si>
  <si>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</si>
  <si>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</si>
  <si>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</si>
  <si>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</si>
  <si>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</si>
  <si>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</si>
  <si>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</si>
  <si>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</si>
  <si>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</si>
  <si>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</si>
  <si>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</si>
  <si>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</si>
  <si>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</si>
  <si>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</si>
  <si>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</si>
  <si>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</si>
  <si>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</si>
  <si>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</si>
  <si>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</si>
  <si>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</si>
  <si>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</si>
  <si>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</si>
  <si>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</si>
  <si>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</si>
  <si>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</si>
  <si>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</si>
  <si>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</si>
  <si>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</si>
  <si>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</si>
  <si>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</si>
  <si>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</si>
  <si>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</si>
  <si>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</si>
  <si>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</si>
  <si>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</si>
  <si>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</si>
  <si>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</si>
  <si>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</si>
  <si>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</si>
  <si>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</si>
  <si>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</si>
  <si>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</si>
  <si>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</si>
  <si>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</si>
  <si>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</si>
  <si>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</si>
  <si>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</si>
  <si>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</si>
  <si>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</si>
  <si>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</si>
  <si>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</si>
  <si>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</si>
  <si>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</si>
  <si>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</si>
  <si>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</si>
  <si>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</si>
  <si>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</si>
  <si>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</si>
  <si>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</si>
  <si>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</si>
  <si>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</si>
  <si>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</si>
  <si>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</si>
  <si>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</si>
  <si>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</si>
  <si>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</si>
  <si>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</si>
  <si>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</si>
  <si>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</si>
  <si>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</si>
  <si>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</si>
  <si>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</si>
  <si>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</si>
  <si>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</si>
  <si>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</si>
  <si>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</si>
  <si>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</si>
  <si>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</si>
  <si>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</si>
  <si>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</si>
  <si>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</si>
  <si>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</si>
  <si>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</si>
  <si>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</si>
  <si>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</si>
  <si>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</si>
  <si>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</si>
  <si>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</si>
  <si>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</si>
  <si>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</si>
  <si>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</si>
  <si>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</si>
  <si>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</si>
  <si>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</si>
  <si>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</si>
  <si>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</si>
  <si>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</si>
  <si>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</si>
  <si>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</si>
  <si>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</si>
  <si>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</si>
  <si>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</si>
  <si>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</si>
  <si>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</si>
  <si>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</si>
  <si>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</si>
  <si>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</si>
  <si>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</si>
  <si>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</si>
  <si>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</si>
  <si>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</si>
  <si>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</si>
  <si>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</si>
  <si>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</si>
  <si>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</si>
  <si>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</si>
  <si>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</si>
  <si>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</si>
  <si>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</si>
  <si>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</si>
  <si>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</si>
  <si>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</si>
  <si>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</si>
  <si>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</si>
  <si>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</si>
  <si>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</si>
  <si>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</si>
  <si>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</si>
  <si>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</si>
  <si>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</si>
  <si>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</si>
  <si>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</si>
  <si>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</si>
  <si>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</si>
  <si>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</si>
  <si>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</si>
  <si>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</si>
  <si>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</si>
  <si>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</si>
  <si>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</si>
  <si>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</si>
  <si>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</si>
  <si>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</si>
  <si>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</si>
  <si>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</si>
  <si>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</si>
  <si>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</si>
  <si>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</si>
  <si>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</si>
  <si>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</si>
  <si>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</si>
  <si>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</si>
  <si>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</si>
  <si>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</si>
  <si>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</si>
  <si>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</si>
  <si>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</si>
  <si>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</si>
  <si>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</si>
  <si>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</si>
  <si>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</si>
  <si>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</si>
  <si>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</si>
  <si>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</si>
  <si>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</si>
  <si>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</si>
  <si>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</si>
  <si>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</si>
  <si>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</si>
  <si>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</si>
  <si>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</si>
  <si>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</si>
  <si>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</si>
  <si>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</si>
  <si>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</si>
  <si>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</si>
  <si>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</si>
  <si>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</si>
  <si>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</si>
  <si>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</si>
  <si>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</si>
  <si>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</si>
  <si>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</si>
  <si>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</si>
  <si>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</si>
  <si>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</si>
  <si>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</si>
  <si>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</si>
  <si>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</si>
  <si>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</si>
  <si>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</si>
  <si>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</si>
  <si>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</si>
  <si>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</si>
  <si>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</si>
  <si>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</si>
  <si>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</si>
  <si>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</si>
  <si>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</si>
  <si>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</si>
  <si>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</si>
  <si>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</si>
  <si>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</si>
  <si>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</si>
  <si>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</si>
  <si>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</si>
  <si>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</si>
  <si>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</si>
  <si>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</si>
  <si>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</si>
  <si>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</si>
  <si>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</si>
  <si>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</si>
  <si>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</si>
  <si>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</si>
  <si>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</si>
  <si>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</si>
  <si>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</si>
  <si>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</si>
  <si>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</si>
  <si>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</si>
  <si>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</si>
  <si>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</si>
  <si>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</si>
  <si>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</si>
  <si>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</si>
  <si>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</si>
  <si>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</si>
  <si>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</si>
  <si>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</si>
  <si>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</si>
  <si>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</si>
  <si>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</si>
  <si>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</si>
  <si>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</si>
  <si>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</si>
  <si>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</si>
  <si>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</si>
  <si>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</si>
  <si>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</si>
  <si>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</si>
  <si>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</si>
  <si>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</si>
  <si>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</si>
  <si>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</si>
  <si>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</si>
  <si>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</si>
  <si>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</si>
  <si>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</si>
  <si>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</si>
  <si>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</si>
  <si>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</si>
  <si>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</si>
  <si>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</si>
  <si>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</si>
  <si>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</si>
  <si>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</si>
  <si>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</si>
  <si>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</si>
  <si>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</si>
  <si>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</si>
  <si>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</si>
  <si>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</si>
  <si>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</si>
  <si>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</si>
  <si>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</si>
  <si>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</si>
  <si>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</si>
  <si>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</si>
  <si>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</si>
  <si>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</si>
  <si>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</si>
  <si>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</si>
  <si>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</si>
  <si>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</si>
  <si>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</si>
  <si>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</si>
  <si>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</si>
  <si>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</si>
  <si>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</si>
  <si>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</si>
  <si>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</si>
  <si>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</si>
  <si>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</si>
  <si>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</si>
  <si>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</si>
  <si>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</si>
  <si>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</si>
  <si>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</si>
  <si>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</si>
  <si>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</si>
  <si>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</si>
  <si>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</si>
  <si>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</si>
  <si>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</si>
  <si>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</si>
  <si>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</si>
  <si>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</si>
  <si>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</si>
  <si>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</si>
  <si>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</si>
  <si>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</si>
  <si>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</si>
  <si>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</si>
  <si>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</si>
  <si>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</si>
  <si>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</si>
  <si>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</si>
  <si>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</si>
  <si>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</si>
  <si>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</si>
  <si>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</si>
  <si>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</si>
  <si>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</si>
  <si>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</si>
  <si>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</si>
  <si>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</si>
  <si>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</si>
  <si>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</si>
  <si>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</si>
  <si>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</si>
  <si>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</si>
  <si>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</si>
  <si>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</si>
  <si>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</si>
  <si>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</si>
  <si>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</si>
  <si>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</si>
  <si>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</si>
  <si>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</si>
  <si>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</si>
  <si>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</si>
  <si>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</si>
  <si>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</si>
  <si>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</si>
  <si>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</si>
  <si>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</si>
  <si>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</si>
  <si>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</si>
  <si>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</si>
  <si>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</si>
  <si>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</si>
  <si>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</si>
  <si>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</si>
  <si>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</si>
  <si>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</si>
  <si>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</si>
  <si>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</si>
  <si>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</si>
  <si>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</si>
  <si>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</si>
  <si>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</si>
  <si>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</si>
  <si>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</si>
  <si>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</si>
  <si>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</si>
  <si>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</si>
  <si>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</si>
  <si>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</si>
  <si>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</si>
  <si>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</si>
  <si>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</si>
  <si>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</si>
  <si>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</si>
  <si>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</si>
  <si>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</si>
  <si>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</si>
  <si>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</si>
  <si>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</si>
  <si>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</si>
  <si>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</si>
  <si>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</si>
  <si>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</si>
  <si>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</si>
  <si>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</si>
  <si>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</si>
  <si>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</si>
  <si>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</si>
  <si>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</si>
  <si>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</si>
  <si>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</si>
  <si>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</si>
  <si>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</si>
  <si>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</si>
  <si>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</si>
  <si>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</si>
  <si>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</si>
  <si>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</si>
  <si>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</si>
  <si>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</si>
  <si>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</si>
  <si>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</si>
  <si>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</si>
  <si>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</si>
  <si>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</si>
  <si>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</si>
  <si>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</si>
  <si>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</si>
  <si>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</si>
  <si>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</si>
  <si>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</si>
  <si>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</si>
  <si>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</si>
  <si>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</si>
  <si>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</si>
  <si>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</si>
  <si>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</si>
  <si>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</si>
  <si>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</si>
  <si>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</si>
  <si>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</si>
  <si>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</si>
  <si>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</si>
  <si>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</si>
  <si>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</si>
  <si>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</si>
  <si>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</si>
  <si>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</si>
  <si>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</si>
  <si>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</si>
  <si>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</si>
  <si>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</si>
  <si>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</si>
  <si>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</si>
  <si>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</si>
  <si>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</si>
  <si>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</si>
  <si>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</si>
  <si>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</si>
  <si>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</si>
  <si>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</si>
  <si>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</si>
  <si>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</si>
  <si>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</si>
  <si>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</si>
  <si>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</si>
  <si>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</si>
  <si>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</si>
  <si>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</si>
  <si>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</si>
  <si>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</si>
  <si>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</si>
  <si>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</si>
  <si>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</si>
  <si>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</si>
  <si>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</si>
  <si>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</si>
  <si>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</si>
  <si>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</si>
  <si>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</si>
  <si>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</si>
  <si>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</si>
  <si>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</si>
  <si>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</si>
  <si>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</si>
  <si>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</si>
  <si>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</si>
  <si>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</si>
  <si>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</si>
  <si>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</si>
  <si>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</si>
  <si>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</si>
  <si>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</si>
  <si>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</si>
  <si>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</si>
  <si>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</si>
  <si>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</si>
  <si>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</si>
  <si>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</si>
  <si>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</si>
  <si>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</si>
  <si>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</si>
  <si>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</si>
  <si>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</si>
  <si>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</si>
  <si>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</si>
  <si>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</si>
  <si>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</si>
  <si>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</si>
  <si>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</si>
  <si>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</si>
  <si>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</si>
  <si>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</si>
  <si>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</si>
  <si>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</si>
  <si>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</si>
  <si>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</si>
  <si>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</si>
  <si>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</si>
  <si>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</si>
  <si>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</si>
  <si>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</si>
  <si>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</si>
  <si>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</si>
  <si>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</si>
  <si>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</si>
  <si>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</si>
  <si>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</si>
  <si>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</si>
  <si>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</si>
  <si>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</si>
  <si>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</si>
  <si>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</si>
  <si>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</si>
  <si>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</si>
  <si>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</si>
  <si>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</si>
  <si>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</si>
  <si>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</si>
  <si>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</si>
  <si>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</si>
  <si>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</si>
  <si>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</si>
  <si>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</si>
  <si>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</si>
  <si>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</si>
  <si>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</si>
  <si>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</si>
  <si>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</si>
  <si>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</si>
  <si>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</si>
  <si>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</si>
  <si>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</si>
  <si>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</si>
  <si>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</si>
  <si>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</si>
  <si>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</si>
  <si>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</si>
  <si>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</si>
  <si>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</si>
  <si>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</si>
  <si>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</si>
  <si>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</si>
  <si>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</si>
  <si>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</si>
  <si>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</si>
  <si>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</si>
  <si>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</si>
  <si>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</si>
  <si>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</si>
  <si>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</si>
  <si>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</si>
  <si>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</si>
  <si>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</si>
  <si>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</si>
  <si>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</si>
  <si>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</si>
  <si>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</si>
  <si>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</si>
  <si>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</si>
  <si>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</si>
  <si>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</si>
  <si>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</si>
  <si>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</si>
  <si>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</si>
  <si>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</si>
  <si>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</si>
  <si>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</si>
  <si>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</si>
  <si>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</si>
  <si>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</si>
  <si>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</si>
  <si>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</si>
  <si>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</si>
  <si>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</si>
  <si>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</si>
  <si>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</si>
  <si>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</si>
  <si>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</si>
  <si>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</si>
  <si>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</si>
  <si>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</si>
  <si>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</si>
  <si>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</si>
  <si>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</si>
  <si>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</si>
  <si>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</si>
  <si>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</si>
  <si>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</si>
  <si>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</si>
  <si>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</si>
  <si>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</si>
  <si>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</si>
  <si>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</si>
  <si>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</si>
  <si>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</si>
  <si>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</si>
  <si>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</si>
  <si>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</si>
  <si>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</si>
  <si>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</si>
  <si>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</si>
  <si>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</si>
  <si>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</si>
  <si>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</si>
  <si>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</si>
  <si>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</si>
  <si>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</si>
  <si>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</si>
  <si>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</si>
  <si>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</si>
  <si>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</si>
  <si>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</si>
  <si>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</si>
  <si>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</si>
  <si>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</si>
  <si>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</si>
  <si>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</si>
  <si>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</si>
  <si>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</si>
  <si>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</si>
  <si>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</si>
  <si>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</si>
  <si>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</si>
  <si>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</si>
  <si>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</si>
  <si>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</si>
  <si>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</si>
  <si>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</si>
  <si>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</si>
  <si>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</si>
  <si>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</si>
  <si>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</si>
  <si>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</si>
  <si>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</si>
  <si>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</si>
  <si>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</si>
  <si>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</si>
  <si>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</si>
  <si>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</si>
  <si>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</si>
  <si>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</si>
  <si>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</si>
  <si>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</si>
  <si>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</si>
  <si>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</si>
  <si>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</si>
  <si>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</si>
  <si>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</si>
  <si>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</si>
  <si>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</si>
  <si>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</si>
  <si>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</si>
  <si>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</si>
  <si>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</si>
  <si>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</si>
  <si>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</si>
  <si>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</si>
  <si>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</si>
  <si>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</si>
  <si>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</si>
  <si>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</si>
  <si>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</si>
  <si>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</si>
  <si>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</si>
  <si>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</si>
  <si>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</si>
  <si>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</si>
  <si>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</si>
  <si>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</si>
  <si>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</si>
  <si>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</si>
  <si>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</si>
  <si>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</si>
  <si>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</si>
  <si>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</si>
  <si>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</si>
  <si>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</si>
  <si>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</si>
  <si>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</si>
  <si>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</si>
  <si>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</si>
  <si>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</si>
  <si>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</si>
  <si>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</si>
  <si>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</si>
  <si>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</si>
  <si>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</si>
  <si>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</si>
  <si>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</si>
  <si>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</si>
  <si>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</si>
  <si>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</si>
  <si>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</si>
  <si>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</si>
  <si>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</si>
  <si>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</si>
  <si>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</si>
  <si>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</si>
  <si>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</si>
  <si>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</si>
  <si>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</si>
  <si>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</si>
  <si>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</si>
  <si>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</si>
  <si>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</si>
  <si>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</si>
  <si>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</si>
  <si>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</si>
  <si>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</si>
  <si>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</si>
  <si>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</si>
  <si>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</si>
  <si>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</si>
  <si>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</si>
  <si>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</si>
  <si>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</si>
  <si>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</si>
  <si>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</si>
  <si>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</si>
  <si>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</si>
  <si>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</si>
  <si>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</si>
  <si>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</si>
  <si>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</si>
  <si>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</si>
  <si>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</si>
  <si>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</si>
  <si>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</si>
  <si>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</si>
  <si>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</si>
  <si>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</si>
  <si>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</si>
  <si>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</si>
  <si>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</si>
  <si>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</si>
  <si>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</si>
  <si>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</si>
  <si>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</si>
  <si>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</si>
  <si>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</si>
  <si>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</si>
  <si>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</si>
  <si>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</si>
  <si>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</si>
  <si>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</si>
  <si>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</si>
  <si>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</si>
  <si>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</si>
  <si>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</si>
  <si>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</si>
  <si>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</si>
  <si>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</si>
  <si>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</si>
  <si>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</si>
  <si>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</si>
  <si>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</si>
  <si>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</si>
  <si>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</si>
  <si>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</si>
  <si>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</si>
  <si>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</si>
  <si>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</si>
  <si>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</si>
  <si>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</si>
  <si>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</si>
  <si>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</si>
  <si>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</si>
  <si>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</si>
  <si>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</si>
  <si>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</si>
  <si>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</si>
  <si>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</si>
  <si>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</si>
  <si>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</si>
  <si>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</si>
  <si>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</si>
  <si>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</si>
  <si>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</si>
  <si>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</si>
  <si>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</si>
  <si>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</si>
  <si>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</si>
  <si>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</si>
  <si>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</si>
  <si>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</si>
  <si>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</si>
  <si>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</si>
  <si>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</si>
  <si>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</si>
  <si>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</si>
  <si>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</si>
  <si>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</si>
  <si>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</si>
  <si>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</si>
  <si>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</si>
  <si>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</si>
  <si>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</si>
  <si>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</si>
  <si>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</si>
  <si>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</si>
  <si>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</si>
  <si>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</si>
  <si>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</si>
  <si>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</si>
  <si>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</si>
  <si>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</si>
  <si>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</si>
  <si>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</si>
  <si>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</si>
  <si>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</si>
  <si>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</si>
  <si>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</si>
  <si>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</si>
  <si>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</si>
  <si>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</si>
  <si>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</si>
  <si>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</si>
  <si>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</si>
  <si>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</si>
  <si>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</si>
  <si>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</si>
  <si>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</si>
  <si>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</si>
  <si>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</si>
  <si>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</si>
  <si>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</si>
  <si>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</si>
  <si>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</si>
  <si>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</si>
  <si>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</si>
  <si>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</si>
  <si>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</si>
  <si>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</si>
  <si>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</si>
  <si>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</si>
  <si>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</si>
  <si>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</si>
  <si>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</si>
  <si>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</si>
  <si>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</si>
  <si>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</si>
  <si>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</si>
  <si>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</si>
  <si>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</si>
  <si>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</si>
  <si>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</si>
  <si>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</si>
  <si>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</si>
  <si>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</si>
  <si>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</si>
  <si>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</si>
  <si>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</si>
  <si>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</si>
  <si>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</si>
  <si>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</si>
  <si>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</si>
  <si>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</si>
  <si>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</si>
  <si>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</si>
  <si>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</si>
  <si>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</si>
  <si>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</si>
  <si>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</si>
  <si>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</si>
  <si>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</si>
  <si>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</si>
  <si>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</si>
  <si>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</si>
  <si>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</si>
  <si>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</si>
  <si>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</si>
  <si>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</si>
  <si>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</si>
  <si>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</si>
  <si>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</si>
  <si>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</si>
  <si>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</si>
  <si>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</si>
  <si>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</si>
  <si>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</si>
  <si>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</si>
  <si>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</si>
  <si>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</si>
  <si>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</si>
  <si>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</si>
  <si>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</si>
  <si>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</si>
  <si>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</si>
  <si>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</si>
  <si>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</si>
  <si>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</si>
  <si>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</si>
  <si>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</si>
  <si>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</si>
  <si>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</si>
  <si>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</si>
  <si>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</si>
  <si>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</si>
  <si>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</si>
  <si>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</si>
  <si>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</si>
  <si>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</si>
  <si>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</si>
  <si>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</si>
  <si>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</si>
  <si>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</si>
  <si>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</si>
  <si>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</si>
  <si>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</si>
  <si>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</si>
  <si>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</si>
  <si>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</si>
  <si>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</si>
  <si>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</si>
  <si>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</si>
  <si>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</si>
  <si>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</si>
  <si>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</si>
  <si>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</si>
  <si>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</si>
  <si>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</si>
  <si>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</si>
  <si>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</si>
  <si>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</si>
  <si>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</si>
  <si>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</si>
  <si>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</si>
  <si>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</si>
  <si>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</si>
  <si>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</si>
  <si>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</si>
  <si>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</si>
  <si>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</si>
  <si>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</si>
  <si>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</si>
  <si>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</si>
  <si>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</si>
  <si>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</si>
  <si>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</si>
  <si>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</si>
  <si>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</si>
  <si>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</si>
  <si>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</si>
  <si>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</si>
  <si>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</si>
  <si>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</si>
  <si>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</si>
  <si>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</si>
  <si>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</si>
  <si>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</si>
  <si>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</si>
  <si>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</si>
  <si>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</si>
  <si>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</si>
  <si>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</si>
  <si>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</si>
  <si>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</si>
  <si>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</si>
  <si>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</si>
  <si>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</si>
  <si>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</si>
  <si>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</si>
  <si>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</si>
  <si>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</si>
  <si>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</si>
  <si>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</si>
  <si>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</si>
  <si>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</si>
  <si>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</si>
  <si>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</si>
  <si>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</si>
  <si>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</si>
  <si>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</si>
  <si>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</si>
  <si>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</si>
  <si>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</si>
  <si>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</si>
  <si>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</si>
  <si>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</si>
  <si>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</si>
  <si>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</si>
  <si>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</si>
  <si>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</si>
  <si>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</si>
  <si>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</si>
  <si>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</si>
  <si>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</si>
  <si>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</si>
  <si>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</si>
  <si>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</si>
  <si>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</si>
  <si>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</si>
  <si>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</si>
  <si>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</si>
  <si>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</si>
  <si>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</si>
  <si>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</si>
  <si>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</si>
  <si>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</si>
  <si>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</si>
  <si>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</si>
  <si>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</si>
  <si>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</si>
  <si>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</si>
  <si>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</si>
  <si>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</si>
  <si>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</si>
  <si>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</si>
  <si>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</si>
  <si>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</si>
  <si>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</si>
  <si>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</si>
  <si>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</si>
  <si>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</si>
  <si>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</si>
  <si>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</si>
  <si>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</si>
  <si>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</si>
  <si>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</si>
  <si>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</si>
  <si>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</si>
  <si>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</si>
  <si>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</si>
  <si>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</si>
  <si>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</si>
  <si>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</si>
  <si>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</si>
  <si>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</si>
  <si>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</si>
  <si>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</si>
  <si>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</si>
  <si>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</si>
  <si>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</si>
  <si>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</si>
  <si>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</si>
  <si>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</si>
  <si>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</si>
  <si>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</si>
  <si>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</si>
  <si>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</si>
  <si>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</si>
  <si>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</si>
  <si>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</si>
  <si>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</si>
  <si>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</si>
  <si>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</si>
  <si>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</si>
  <si>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</si>
  <si>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</si>
  <si>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</si>
  <si>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</si>
  <si>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</si>
  <si>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</si>
  <si>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</si>
  <si>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</si>
  <si>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</si>
  <si>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</si>
  <si>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</si>
  <si>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</si>
  <si>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</si>
  <si>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</si>
  <si>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</si>
  <si>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</si>
  <si>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</si>
  <si>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</si>
  <si>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</si>
  <si>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</si>
  <si>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</si>
  <si>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</si>
  <si>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</si>
  <si>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</si>
  <si>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</si>
  <si>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</si>
  <si>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</si>
  <si>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</si>
  <si>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</si>
  <si>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</si>
  <si>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</si>
  <si>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</si>
  <si>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</si>
  <si>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</si>
  <si>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</si>
  <si>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</si>
  <si>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</si>
  <si>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</si>
  <si>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</si>
  <si>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</si>
  <si>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</si>
  <si>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</si>
  <si>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</si>
  <si>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</si>
  <si>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</si>
  <si>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</si>
  <si>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</si>
  <si>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</si>
  <si>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</si>
  <si>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</si>
  <si>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</si>
  <si>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</si>
  <si>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</si>
  <si>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</si>
  <si>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</si>
  <si>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</si>
  <si>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</si>
  <si>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</si>
  <si>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</si>
  <si>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</si>
  <si>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</si>
  <si>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</si>
  <si>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</si>
  <si>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</si>
  <si>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</si>
  <si>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</si>
  <si>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</si>
  <si>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</si>
  <si>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</si>
  <si>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</si>
  <si>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</si>
  <si>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</si>
  <si>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</si>
  <si>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</si>
  <si>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</si>
  <si>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</si>
  <si>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</si>
  <si>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</si>
  <si>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</si>
  <si>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</si>
  <si>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</si>
  <si>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</si>
  <si>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</si>
  <si>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</si>
  <si>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</si>
  <si>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</si>
  <si>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</si>
  <si>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</si>
  <si>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</si>
  <si>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</si>
  <si>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</si>
  <si>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</si>
  <si>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</si>
  <si>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</si>
  <si>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</si>
  <si>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</si>
  <si>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</si>
  <si>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</si>
  <si>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</si>
  <si>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</si>
  <si>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</si>
  <si>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</si>
  <si>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</si>
  <si>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</si>
  <si>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</si>
  <si>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</si>
  <si>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</si>
  <si>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</si>
  <si>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</si>
  <si>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</si>
  <si>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</si>
  <si>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</si>
  <si>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</si>
  <si>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</si>
  <si>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</si>
  <si>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</si>
  <si>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</si>
  <si>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</si>
  <si>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</si>
  <si>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</si>
  <si>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</si>
  <si>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</si>
  <si>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</si>
  <si>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</si>
  <si>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</si>
  <si>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</si>
  <si>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</si>
  <si>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</si>
  <si>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</si>
  <si>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</si>
  <si>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</si>
  <si>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</si>
  <si>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</si>
  <si>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</si>
  <si>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</si>
  <si>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</si>
  <si>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</si>
  <si>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</si>
  <si>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</si>
  <si>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</si>
  <si>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</si>
  <si>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</si>
  <si>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</si>
  <si>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</si>
  <si>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</si>
  <si>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</si>
  <si>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</si>
  <si>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</si>
  <si>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</si>
  <si>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</si>
  <si>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</si>
  <si>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</si>
  <si>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</si>
  <si>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</si>
  <si>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</si>
  <si>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</si>
  <si>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</si>
  <si>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</si>
  <si>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</si>
  <si>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</si>
  <si>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</si>
  <si>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</si>
  <si>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</si>
  <si>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</si>
  <si>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</si>
  <si>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</si>
  <si>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</si>
  <si>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</si>
  <si>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</si>
  <si>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</si>
  <si>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</si>
  <si>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</si>
  <si>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</si>
  <si>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</si>
  <si>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</si>
  <si>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</si>
  <si>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</si>
  <si>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</si>
  <si>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</si>
  <si>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</si>
  <si>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</si>
  <si>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</si>
  <si>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</si>
  <si>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</si>
  <si>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</si>
  <si>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</si>
  <si>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</si>
  <si>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</si>
  <si>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</si>
  <si>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</si>
  <si>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</si>
  <si>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</si>
  <si>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</si>
  <si>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</si>
  <si>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</si>
  <si>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</si>
  <si>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</si>
  <si>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</si>
  <si>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</si>
  <si>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</si>
  <si>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</si>
  <si>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</si>
  <si>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</si>
  <si>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</si>
  <si>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</si>
  <si>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</si>
  <si>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</si>
  <si>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</si>
  <si>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</si>
  <si>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</si>
  <si>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</si>
  <si>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</si>
  <si>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</si>
  <si>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</si>
  <si>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</si>
  <si>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</si>
  <si>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</si>
  <si>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</si>
  <si>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</si>
  <si>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</si>
  <si>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</si>
  <si>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</si>
  <si>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</si>
  <si>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</si>
  <si>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</si>
  <si>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</si>
  <si>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</si>
  <si>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</si>
  <si>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</si>
  <si>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</si>
  <si>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</si>
  <si>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</si>
  <si>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</si>
  <si>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</si>
  <si>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</si>
  <si>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</si>
  <si>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</si>
  <si>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</si>
  <si>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</si>
  <si>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</si>
  <si>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</si>
  <si>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</si>
  <si>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</si>
  <si>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</si>
  <si>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</si>
  <si>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</si>
  <si>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</si>
  <si>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</si>
  <si>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</si>
  <si>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</si>
  <si>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</si>
  <si>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</si>
  <si>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</si>
  <si>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</si>
  <si>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</si>
  <si>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</si>
  <si>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</si>
  <si>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</si>
  <si>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</si>
  <si>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</si>
  <si>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</si>
  <si>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</si>
  <si>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</si>
  <si>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</si>
  <si>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</si>
  <si>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</si>
  <si>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</si>
  <si>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</si>
  <si>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</si>
  <si>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</si>
  <si>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</si>
  <si>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</si>
  <si>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</si>
  <si>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</si>
  <si>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</si>
  <si>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</si>
  <si>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</si>
  <si>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</si>
  <si>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</si>
  <si>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</si>
  <si>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</si>
  <si>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</si>
  <si>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</si>
  <si>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</si>
  <si>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</si>
  <si>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</si>
  <si>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</si>
  <si>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</si>
  <si>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</si>
  <si>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</si>
  <si>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</si>
  <si>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</si>
  <si>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</si>
  <si>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</si>
  <si>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</si>
  <si>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 xml:space="preserve">team on way need 150 min </t>
  </si>
  <si>
    <t>no pcm</t>
  </si>
  <si>
    <t xml:space="preserve">NA </t>
  </si>
  <si>
    <t xml:space="preserve">team on way need 120 min </t>
  </si>
  <si>
    <t>PCM-20251009-00000242</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</si>
  <si>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</si>
  <si>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</si>
  <si>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</si>
  <si>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</si>
  <si>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</si>
  <si>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</si>
  <si>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</si>
  <si>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</si>
  <si>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</si>
  <si>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</si>
  <si>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</si>
  <si>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</si>
  <si>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</si>
  <si>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</si>
  <si>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</si>
  <si>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</si>
  <si>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</si>
  <si>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</si>
  <si>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</si>
  <si>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</si>
  <si>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</si>
  <si>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</si>
  <si>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</si>
  <si>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</si>
  <si>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</si>
  <si>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</si>
  <si>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</si>
  <si>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</si>
  <si>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</si>
  <si>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</si>
  <si>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</si>
  <si>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</si>
  <si>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</si>
  <si>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</si>
  <si>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</si>
  <si>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</si>
  <si>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</si>
  <si>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</si>
  <si>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</si>
  <si>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</si>
  <si>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</si>
  <si>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</si>
  <si>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</si>
  <si>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</si>
  <si>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</si>
  <si>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</si>
  <si>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</si>
  <si>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</si>
  <si>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</si>
  <si>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</si>
  <si>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</si>
  <si>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</si>
  <si>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</si>
  <si>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</si>
  <si>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</si>
  <si>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</si>
  <si>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</si>
  <si>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</si>
  <si>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</si>
  <si>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</si>
  <si>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</si>
  <si>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</si>
  <si>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</si>
  <si>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</si>
  <si>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</si>
  <si>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</si>
  <si>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</si>
  <si>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</si>
  <si>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</si>
  <si>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</si>
  <si>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</si>
  <si>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</si>
  <si>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</si>
  <si>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</si>
  <si>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</si>
  <si>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</si>
  <si>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</si>
  <si>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</si>
  <si>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</si>
  <si>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</si>
  <si>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</si>
  <si>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</si>
  <si>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</si>
  <si>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</si>
  <si>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</si>
  <si>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</si>
  <si>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</si>
  <si>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</si>
  <si>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</si>
  <si>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</si>
  <si>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</si>
  <si>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</si>
  <si>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</si>
  <si>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PCM-20251009-00000318</t>
  </si>
  <si>
    <t xml:space="preserve">EM team moved ETA: 90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</si>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</sst>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
      <sz val="12"/>
      <color theme="1"/>
      <name val="Aptos"/>
      <family val="2"/>
      <charset val="1"/>
    </font>
    <font>
      <b/>
      <sz val="12"/>
      <color rgb="FF212121"/>
      <name val="Cloud-Font-Regular"/>
      <charset val="1"/>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3" totalsRowShown="0" headerRowDxfId="157" dataDxfId="156" headerRowBorderDxfId="154" tableBorderDxfId="155" totalsRowBorderDxfId="153">
  <autoFilter ref="A1:CJ2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4" totalsRowShown="0" headerRowDxfId="64" dataDxfId="63" headerRowBorderDxfId="61" tableBorderDxfId="62">
  <autoFilter ref="A1:L11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0" totalsRowShown="0" headerRowDxfId="48" dataDxfId="47" headerRowBorderDxfId="45" tableBorderDxfId="46" totalsRowBorderDxfId="44">
  <autoFilter ref="A1:L4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4" totalsRowShown="0" headerRowDxfId="31" dataDxfId="30" headerRowBorderDxfId="28" tableBorderDxfId="29">
  <autoFilter ref="A1:L1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C9" sqref="C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276.2850789351869</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0.41492847222252749</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3</v>
      </c>
      <c r="D4" s="143" t="s">
        <v>17636</v>
      </c>
      <c r="E4" s="144"/>
      <c r="F4" s="145" t="s">
        <v>38969</v>
      </c>
      <c r="G4" s="146" t="str">
        <f ca="1">IFERROR(NOW()-F4,"")</f>
        <v/>
      </c>
      <c r="H4" s="145">
        <v>45939.120555555557</v>
      </c>
      <c r="I4" s="143" t="str">
        <f>IFERROR(VLOOKUP(D4,DB!A:F,6,0),"")</f>
        <v>Power Cube</v>
      </c>
      <c r="J4" s="65" t="str">
        <f>IFERROR(VLOOKUP(D4,DB!A:G,7,0),"")</f>
        <v>No BB Design+Good</v>
      </c>
      <c r="K4" s="147" t="s">
        <v>38970</v>
      </c>
      <c r="L4" s="148" t="str">
        <f>IFERROR(VLOOKUP(D4,DB!A:I,9,0),"")</f>
        <v>Latis</v>
      </c>
      <c r="M4" s="70"/>
      <c r="N4" s="70"/>
      <c r="O4" s="70"/>
    </row>
    <row r="5" spans="1:15" ht="15" customHeight="1">
      <c r="A5" s="142" t="s">
        <v>38971</v>
      </c>
      <c r="B5" s="143" t="str">
        <f>IFERROR(VLOOKUP(D5,DB!A:K,11,0),"")</f>
        <v>R1</v>
      </c>
      <c r="C5" s="143">
        <v>5</v>
      </c>
      <c r="D5" s="173" t="s">
        <v>20147</v>
      </c>
      <c r="E5" s="172" t="s">
        <v>38964</v>
      </c>
      <c r="F5" s="171">
        <v>45939.132650462961</v>
      </c>
      <c r="G5" s="170">
        <f ca="1">IFERROR(NOW()-F5,"")</f>
        <v>0.1008543981515686</v>
      </c>
      <c r="H5" s="171">
        <v>45939.122824074075</v>
      </c>
      <c r="I5" s="173" t="str">
        <f>IFERROR(VLOOKUP(D5,DB!A:F,6,0),"")</f>
        <v>Generator-SG</v>
      </c>
      <c r="J5" s="65" t="str">
        <f>IFERROR(VLOOKUP(D5,DB!A:G,7,0),"")</f>
        <v>Dead</v>
      </c>
      <c r="K5" s="169" t="s">
        <v>38972</v>
      </c>
      <c r="L5" s="168" t="str">
        <f>IFERROR(VLOOKUP(D5,DB!A:I,9,0),"")</f>
        <v>Latis</v>
      </c>
      <c r="M5" s="70"/>
      <c r="N5" s="70"/>
      <c r="O5" s="70"/>
    </row>
    <row r="6" spans="1:15" ht="15" customHeight="1">
      <c r="A6" s="142"/>
      <c r="B6" s="143" t="str">
        <f>IFERROR(VLOOKUP(D6,DB!A:K,11,0),"")</f>
        <v/>
      </c>
      <c r="C6" s="143"/>
      <c r="D6" s="143"/>
      <c r="E6" s="144"/>
      <c r="F6" s="145"/>
      <c r="G6" s="146">
        <f ca="1">IFERROR(NOW()-F6,"")</f>
        <v>45939.233504861113</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45939.233504861113</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45939.233504861113</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45939.233504861113</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45939.233504861113</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45939.233504861113</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45939.233504861113</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45939.233504861113</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45939.233504861113</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45939.233504861113</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45939.233504861113</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45939.233504861113</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45939.233504861113</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45939.233504861113</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45939.233504861113</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45939.233504861113</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45939.233504861113</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45939.233504861113</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45939.233504861113</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45939.233504861113</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45939.233504861113</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45939.233504861113</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45939.233504861113</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45939.233504861113</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45939.233504861113</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45939.233504861113</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45939.233504861113</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45939.233504861113</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45939.233504861113</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45939.233504861113</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45939.233504861113</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45939.233504861113</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45939.233504861113</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45939.233504861113</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45939.233504861113</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45939.233504861113</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45939.233504861113</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45939.233504861113</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45939.233504861113</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45939.233504861113</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45939.233504861113</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45939.233504861113</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45939.233504861113</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45939.233504861113</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45939.233504861113</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45939.233504861113</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45939.233504861113</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45939.233504861113</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45939.233504861113</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45939.233504861113</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45939.233504861113</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45939.233504861113</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45939.233504861113</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45939.233504861113</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45939.233504861113</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45939.233504861113</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45939.233504861113</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45939.233504861113</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45939.233504861113</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45939.233504861113</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45939.233504861113</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45939.233504861113</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45939.233504861113</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45939.233504861113</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45939.233504861113</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45939.233504861113</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45939.233504861113</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45939.233504861113</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45939.233504861113</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45939.233504861113</v>
      </c>
      <c r="H75" s="145"/>
      <c r="I75" s="143" t="str">
        <f>IFERROR(VLOOKUP(D75,DB!A:F,6,0),"")</f>
        <v/>
      </c>
      <c r="J75" s="65" t="str">
        <f>IFERROR(VLOOKUP(D75,DB!A:G,7,0),"")</f>
        <v/>
      </c>
      <c r="K75" s="147"/>
      <c r="L75" s="148" t="str">
        <f>IFERROR(VLOOKUP(D75,DB!A:I,9,0),"")</f>
        <v/>
      </c>
      <c r="M75" s="70"/>
      <c r="N75" s="70"/>
      <c r="O75" s="70"/>
    </row>
  </sheetData>
  <customSheetViews>
    <customSheetView guid="{F6042A99-DD27-4453-835D-0834D95730CC}" filter="1" showAutoFilter="1">
      <pageMargins left="0" right="0" top="0" bottom="0" header="0" footer="0"/>
      <autoFilter ref="B1:M1" xr:uid="{9C286823-4E8A-4E50-B253-96B62C0699BF}"/>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3"/>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39050</v>
      </c>
      <c r="F2" s="80">
        <v>45322.056979166664</v>
      </c>
      <c r="G2" s="81" t="s">
        <v>39051</v>
      </c>
      <c r="H2" s="94">
        <v>45322.050729166665</v>
      </c>
      <c r="I2" s="67" t="s">
        <v>83</v>
      </c>
      <c r="J2" s="67" t="s">
        <v>65</v>
      </c>
      <c r="K2" s="93" t="s">
        <v>39052</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39053</v>
      </c>
      <c r="B3" s="67" t="str">
        <f>IFERROR(VLOOKUP(D3,DB!A:K,11,0),"")</f>
        <v>R2</v>
      </c>
      <c r="C3" s="67">
        <v>1</v>
      </c>
      <c r="D3" s="67" t="s">
        <v>31078</v>
      </c>
      <c r="E3" s="80" t="s">
        <v>38964</v>
      </c>
      <c r="F3" s="80">
        <v>45806.727083333331</v>
      </c>
      <c r="G3" s="81">
        <f ca="1">IFERROR(NOW()-F3,"-")</f>
        <v>132.50642152778164</v>
      </c>
      <c r="H3" s="80">
        <v>45791.543067129627</v>
      </c>
      <c r="I3" s="67" t="str">
        <f>IFERROR(VLOOKUP(D3,DB!A:F,6,0),"")</f>
        <v>SCECO</v>
      </c>
      <c r="J3" s="67" t="str">
        <f>IFERROR(VLOOKUP(D3,DB!A:G,7,0),"")</f>
        <v>No BB Shifted</v>
      </c>
      <c r="K3" s="93" t="s">
        <v>39054</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39055</v>
      </c>
      <c r="B4" s="67" t="str">
        <f>IFERROR(VLOOKUP(D4,DB!A:K,11,0),"")</f>
        <v>R2</v>
      </c>
      <c r="C4" s="67">
        <v>1</v>
      </c>
      <c r="D4" s="67" t="s">
        <v>29168</v>
      </c>
      <c r="E4" s="92" t="s">
        <v>38964</v>
      </c>
      <c r="F4" s="80">
        <v>45824.999837962961</v>
      </c>
      <c r="G4" s="81">
        <f ca="1">IFERROR(NOW()-F4,"-")</f>
        <v>114.23366689815157</v>
      </c>
      <c r="H4" s="80">
        <v>45824.993587962963</v>
      </c>
      <c r="I4" s="67" t="str">
        <f>IFERROR(VLOOKUP(D4,DB!A:F,6,0),"")</f>
        <v>Generator-SG</v>
      </c>
      <c r="J4" s="67" t="str">
        <f>IFERROR(VLOOKUP(D4,DB!A:G,7,0),"")</f>
        <v>Good</v>
      </c>
      <c r="K4" s="93" t="s">
        <v>39056</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39057</v>
      </c>
      <c r="B5" s="18" t="str">
        <f>IFERROR(VLOOKUP(D5,DB!A:K,11,0),"")</f>
        <v>R2</v>
      </c>
      <c r="C5" s="18">
        <v>2</v>
      </c>
      <c r="D5" s="18" t="s">
        <v>17684</v>
      </c>
      <c r="E5" s="120"/>
      <c r="F5" s="121" t="s">
        <v>39057</v>
      </c>
      <c r="G5" s="122" t="str">
        <f ca="1">IFERROR(NOW()-F5,"-")</f>
        <v>-</v>
      </c>
      <c r="H5" s="121">
        <v>45937.721956018519</v>
      </c>
      <c r="I5" s="18" t="str">
        <f>IFERROR(VLOOKUP(D5,DB!A:F,6,0),"")</f>
        <v>SCECO</v>
      </c>
      <c r="J5" s="18" t="str">
        <f>IFERROR(VLOOKUP(D5,DB!A:G,7,0),"")</f>
        <v>Vandalized</v>
      </c>
      <c r="K5" s="19" t="s">
        <v>39058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45939.233504861113</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76"/>
      <c r="E7" s="120"/>
      <c r="F7" s="121"/>
      <c r="G7" s="122">
        <f ca="1">IFERROR(NOW()-F7,"-")</f>
        <v>45939.233504861113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45939.233504861113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45939.233504861113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45939.233504861113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45939.233504861113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45939.233504861113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45939.233504861113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77"/>
      <c r="E14" s="120"/>
      <c r="F14" s="121"/>
      <c r="G14" s="122">
        <f ca="1">IFERROR(NOW()-F14,"-")</f>
        <v>45939.233504861113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45939.233504861113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45939.233504861113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45939.233504861113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45939.233504861113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45939.233504861113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45939.233504861113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45939.233504861113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45939.233504861113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45939.233504861113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45939.233504861113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45939.233504861113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45939.233504861113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45939.233504861113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45939.233504861113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45939.233504861113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45939.233504861113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45939.233504861113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45939.233504861113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45939.233504861113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45939.233504861113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45939.233504861113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45939.233504861113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45939.233504861113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45939.233504861113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45939.233504861113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45939.233504861113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45939.233504861113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45939.233504861113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45939.233504861113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45939.233504861113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45939.233504861113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45939.233504861113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45939.233504861113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45939.233504861113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45939.233504861113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45939.233504861113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45939.233504861113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45939.233504861113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45939.233504861113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45939.233504861113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45939.233504861113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45939.233504861113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45939.233504861113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45939.233504861113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45939.233504861113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45939.233504861113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45939.233504861113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45939.233504861113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45939.233504861113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45939.233504861113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45939.233504861113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45939.233504861113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45939.233504861113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45939.233504861113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45939.233504861113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45939.233504861113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45939.233504861113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45939.233504861113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45939.233504861113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45939.233504861113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45939.233504861113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45939.233504861113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45939.233504861113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45939.233504861113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45939.233504861113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45939.233504861113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45939.233504861113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45939.233504861113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45939.233504861113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45939.233504861113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45939.233504861113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45939.233504861113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45939.233504861113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45939.233504861113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45939.233504861113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45939.233504861113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45939.233504861113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45939.233504861113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45939.233504861113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45939.233504861113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45939.233504861113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45939.233504861113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45939.233504861113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45939.233504861113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45939.233504861113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45939.233504861113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45939.233504861113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45939.233504861113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45939.233504861113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45939.233504861113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45939.233504861113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45939.233504861113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45939.233504861113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45939.233504861113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45939.233504861113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45939.233504861113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45939.233504861113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45939.233504861113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45939.233504861113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45939.233504861113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45939.233504861113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45939.233504861113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45939.233504861113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45939.233504861113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45939.233504861113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45939.233504861113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45939.233504861113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45939.233504861113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45939.233504861113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45939.233504861113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45939.233504861113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45939.233504861113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45939.233504861113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45939.233504861113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45939.233504861113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45939.233504861113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45939.233504861113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45939.233504861113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45939.233504861113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45939.233504861113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45939.233504861113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45939.233504861113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45939.233504861113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45939.233504861113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45939.233504861113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45939.233504861113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45939.233504861113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45939.233504861113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45939.233504861113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45939.233504861113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45939.233504861113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45939.233504861113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45939.233504861113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45939.233504861113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45939.233504861113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45939.233504861113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45939.233504861113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45939.233504861113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45939.233504861113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45939.233504861113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45939.233504861113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45939.233504861113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45939.233504861113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45939.233504861113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45939.233504861113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45939.233504861113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45939.233504861113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45939.233504861113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45939.233504861113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45939.233504861113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45939.233504861113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45939.233504861113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45939.233504861113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45939.233504861113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45939.233504861113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45939.233504861113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45939.233504861113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45939.233504861113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45939.233504861113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45939.233504861113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45939.233504861113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45939.233504861113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45939.233504861113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45939.233504861113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45939.233504861113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45939.233504861113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45939.233504861113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45939.233504861113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45939.233504861113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45939.233504861113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45939.233504861113</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45939.233504861113</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45939.233504861113</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45939.233504861113</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45939.233504861113</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45939.233504861113</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45939.233504861113</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45939.233504861113</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45939.233504861113</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45939.233504861113</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45939.233504861113</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45939.233504861113</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45939.233504861113</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45939.233504861113</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45939.233504861113</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45939.233504861113</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45939.233504861113</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45939.233504861113</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45939.233504861113</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45939.233504861113</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45939.233504861113</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45939.233504861113</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45939.233504861113</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45939.233504861113</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45939.233504861113</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45939.233504861113</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45939.233504861113</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45939.233504861113</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45939.233504861113</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sheetData>
  <dataValidations count="2">
    <dataValidation allowBlank="1" showInputMessage="1" showErrorMessage="1" sqref="E1" xr:uid="{4D935161-CDD3-4592-B877-3FB59C99E142}"/>
    <dataValidation type="list" allowBlank="1" showInputMessage="1" showErrorMessage="1" sqref="E3:E2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4"/>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7" ca="1" si="0">IFERROR(NOW()-F2,"-")</f>
        <v>45939.233504861113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45939.233504861113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45939.233504861113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45939.233504861113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45939.233504861113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45939.233504861113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45939.233504861113</v>
      </c>
      <c r="H8" s="22"/>
      <c r="I8" s="19" t="str">
        <f>IFERROR(VLOOKUP(D8,DB!A:F,6,0),"")</f>
        <v/>
      </c>
      <c r="J8" s="18" t="str">
        <f>IFERROR(VLOOKUP(D8,DB!A:G,7,0),"")</f>
        <v/>
      </c>
      <c r="K8" s="50"/>
      <c r="L8" s="23" t="str">
        <f>IFERROR(VLOOKUP(D8,DB!A:I,9,0),"")</f>
        <v/>
      </c>
    </row>
    <row r="9" spans="1:13" ht="15" customHeight="1">
      <c r="A9" s="19"/>
      <c r="B9" s="67" t="str">
        <f>IFERROR(VLOOKUP(C9,DB!A:K,11,0),"")</f>
        <v/>
      </c>
      <c r="C9" s="18"/>
      <c r="D9" s="18"/>
      <c r="E9" s="18"/>
      <c r="F9" s="20"/>
      <c r="G9" s="21">
        <f t="shared" ca="1" si="0"/>
        <v>45939.233504861113</v>
      </c>
      <c r="H9" s="22"/>
      <c r="I9" s="19" t="str">
        <f>IFERROR(VLOOKUP(C9,DB!A:F,6,0),"")</f>
        <v/>
      </c>
      <c r="J9" s="18" t="str">
        <f>IFERROR(VLOOKUP(C9,DB!A:G,7,0),"")</f>
        <v/>
      </c>
      <c r="K9" s="50"/>
      <c r="L9" s="23" t="str">
        <f>IFERROR(VLOOKUP(C9,DB!A:I,9,0),"")</f>
        <v/>
      </c>
    </row>
    <row r="10" spans="1:13" ht="15" customHeight="1">
      <c r="A10" s="19"/>
      <c r="B10" s="67" t="str">
        <f>IFERROR(VLOOKUP(D10,DB!A:K,11,0),"")</f>
        <v/>
      </c>
      <c r="C10" s="18"/>
      <c r="D10" s="18"/>
      <c r="E10" s="18"/>
      <c r="F10" s="20"/>
      <c r="G10" s="21">
        <f t="shared" ca="1" si="0"/>
        <v>45939.233504861113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45939.233504861113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45939.233504861113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45939.233504861113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45939.233504861113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45939.233504861113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45939.233504861113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45939.233504861113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45939.233504861113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45939.233504861113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45939.233504861113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45939.233504861113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45939.233504861113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45939.233504861113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45939.233504861113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45939.233504861113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45939.233504861113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45939.233504861113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ref="G28:G91" ca="1" si="1">IFERROR(NOW()-F28,"-")</f>
        <v>45939.233504861113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45939.233504861113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45939.233504861113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45939.233504861113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45939.233504861113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45939.233504861113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45939.233504861113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45939.233504861113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45939.233504861113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45939.233504861113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45939.233504861113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45939.233504861113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45939.233504861113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45939.233504861113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45939.233504861113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45939.233504861113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45939.233504861113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45939.233504861113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45939.233504861113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45939.233504861113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45939.233504861113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45939.233504861113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45939.233504861113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45939.233504861113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45939.233504861113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45939.233504861113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45939.233504861113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45939.233504861113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45939.233504861113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45939.233504861113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45939.233504861113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45939.233504861113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45939.233504861113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45939.233504861113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45939.233504861113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45939.233504861113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45939.233504861113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45939.233504861113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45939.233504861113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45939.233504861113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45939.233504861113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45939.233504861113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45939.233504861113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45939.233504861113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45939.233504861113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45939.233504861113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45939.233504861113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45939.233504861113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45939.233504861113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45939.233504861113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45939.233504861113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45939.233504861113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45939.233504861113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45939.233504861113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45939.233504861113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45939.233504861113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45939.233504861113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45939.233504861113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45939.233504861113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45939.233504861113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45939.233504861113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45939.233504861113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45939.233504861113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45939.233504861113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ref="G92:G155" ca="1" si="2">IFERROR(NOW()-F92,"-")</f>
        <v>45939.233504861113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45939.233504861113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45939.233504861113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45939.233504861113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45939.233504861113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45939.233504861113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45939.233504861113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45939.233504861113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45939.233504861113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45939.233504861113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45939.233504861113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45939.233504861113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45939.233504861113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45939.233504861113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45939.233504861113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45939.233504861113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45939.233504861113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45939.233504861113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45939.233504861113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45939.233504861113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45939.233504861113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45939.233504861113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45939.233504861113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45939.233504861113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45939.233504861113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45939.233504861113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45939.233504861113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45939.233504861113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45939.233504861113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45939.233504861113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45939.233504861113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45939.233504861113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45939.233504861113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45939.233504861113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45939.233504861113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45939.233504861113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45939.233504861113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45939.233504861113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45939.233504861113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45939.233504861113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45939.233504861113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45939.233504861113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45939.233504861113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45939.233504861113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45939.233504861113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45939.233504861113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45939.233504861113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45939.233504861113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45939.233504861113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45939.233504861113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45939.233504861113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45939.233504861113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45939.233504861113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45939.233504861113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45939.233504861113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45939.233504861113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45939.233504861113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45939.233504861113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45939.233504861113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45939.233504861113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45939.233504861113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45939.233504861113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45939.233504861113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45939.233504861113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ref="G156:G219" ca="1" si="3">IFERROR(NOW()-F156,"-")</f>
        <v>45939.233504861113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45939.233504861113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45939.233504861113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45939.233504861113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45939.233504861113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45939.233504861113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45939.233504861113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45939.233504861113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45939.233504861113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45939.233504861113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45939.233504861113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45939.233504861113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45939.233504861113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45939.233504861113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45939.233504861113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45939.233504861113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45939.233504861113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45939.233504861113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45939.233504861113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45939.233504861113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45939.233504861113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45939.233504861113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45939.233504861113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45939.233504861113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45939.233504861113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45939.233504861113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45939.233504861113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45939.233504861113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45939.233504861113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45939.233504861113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45939.233504861113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45939.233504861113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45939.233504861113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45939.233504861113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45939.233504861113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45939.233504861113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45939.233504861113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45939.233504861113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45939.233504861113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45939.233504861113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45939.233504861113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45939.233504861113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45939.233504861113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45939.233504861113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45939.233504861113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45939.233504861113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45939.233504861113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45939.233504861113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45939.233504861113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45939.233504861113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45939.233504861113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45939.233504861113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45939.233504861113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45939.233504861113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45939.233504861113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45939.233504861113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45939.233504861113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45939.233504861113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45939.233504861113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45939.233504861113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45939.233504861113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45939.233504861113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45939.233504861113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45939.233504861113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ref="G220:G283" ca="1" si="4">IFERROR(NOW()-F220,"-")</f>
        <v>45939.233504861113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45939.233504861113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45939.233504861113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45939.233504861113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45939.233504861113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45939.233504861113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45939.233504861113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45939.233504861113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45939.233504861113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45939.233504861113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45939.233504861113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45939.233504861113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45939.233504861113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45939.233504861113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45939.233504861113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45939.233504861113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45939.233504861113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45939.233504861113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45939.233504861113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45939.233504861113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45939.233504861113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45939.233504861113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45939.233504861113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45939.233504861113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45939.233504861113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45939.233504861113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45939.233504861113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45939.233504861113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45939.233504861113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45939.233504861113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45939.233504861113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45939.233504861113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45939.233504861113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45939.233504861113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45939.233504861113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45939.233504861113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45939.233504861113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45939.233504861113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45939.233504861113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45939.233504861113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45939.233504861113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45939.233504861113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45939.233504861113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45939.233504861113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45939.233504861113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45939.233504861113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45939.233504861113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45939.233504861113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45939.233504861113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45939.233504861113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45939.233504861113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45939.233504861113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45939.233504861113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45939.233504861113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45939.233504861113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45939.233504861113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45939.233504861113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45939.233504861113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45939.233504861113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45939.233504861113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45939.233504861113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45939.233504861113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45939.233504861113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45939.233504861113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ref="G284:G347" ca="1" si="5">IFERROR(NOW()-F284,"-")</f>
        <v>45939.233504861113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45939.233504861113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45939.233504861113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45939.233504861113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45939.233504861113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45939.233504861113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45939.233504861113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45939.233504861113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45939.233504861113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45939.233504861113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45939.233504861113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45939.233504861113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45939.233504861113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45939.233504861113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45939.233504861113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45939.233504861113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45939.233504861113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45939.233504861113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45939.233504861113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45939.233504861113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45939.233504861113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45939.233504861113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45939.233504861113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45939.233504861113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45939.233504861113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45939.233504861113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45939.233504861113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45939.233504861113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45939.233504861113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45939.233504861113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45939.233504861113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45939.233504861113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45939.233504861113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45939.233504861113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45939.233504861113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45939.233504861113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45939.233504861113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45939.233504861113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45939.233504861113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45939.233504861113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45939.233504861113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45939.233504861113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45939.233504861113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45939.233504861113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45939.233504861113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45939.233504861113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45939.233504861113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45939.233504861113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45939.233504861113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45939.233504861113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45939.233504861113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45939.233504861113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45939.233504861113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45939.233504861113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45939.233504861113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45939.233504861113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45939.233504861113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45939.233504861113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45939.233504861113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45939.233504861113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45939.233504861113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45939.233504861113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45939.233504861113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45939.233504861113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ref="G348:G411" ca="1" si="6">IFERROR(NOW()-F348,"-")</f>
        <v>45939.233504861113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45939.233504861113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45939.233504861113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45939.233504861113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45939.233504861113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45939.233504861113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45939.233504861113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45939.233504861113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45939.233504861113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45939.233504861113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45939.233504861113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45939.233504861113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45939.233504861113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45939.233504861113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45939.233504861113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45939.233504861113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45939.233504861113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45939.233504861113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45939.233504861113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45939.233504861113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45939.233504861113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45939.233504861113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45939.233504861113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45939.233504861113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45939.233504861113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45939.233504861113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45939.233504861113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45939.233504861113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45939.233504861113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45939.233504861113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45939.233504861113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45939.233504861113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45939.233504861113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45939.233504861113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45939.233504861113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45939.233504861113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45939.233504861113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45939.233504861113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45939.233504861113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45939.233504861113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45939.233504861113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45939.233504861113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45939.233504861113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45939.233504861113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45939.233504861113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45939.233504861113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45939.233504861113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45939.233504861113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45939.233504861113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45939.233504861113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45939.233504861113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45939.233504861113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45939.233504861113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45939.233504861113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45939.233504861113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45939.233504861113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45939.233504861113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45939.233504861113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45939.233504861113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45939.233504861113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45939.233504861113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45939.233504861113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45939.233504861113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45939.233504861113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ref="G412:G475" ca="1" si="7">IFERROR(NOW()-F412,"-")</f>
        <v>45939.233504861113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45939.233504861113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45939.233504861113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45939.233504861113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45939.233504861113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45939.233504861113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45939.233504861113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45939.233504861113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45939.233504861113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45939.233504861113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45939.233504861113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45939.233504861113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45939.233504861113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45939.233504861113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45939.233504861113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45939.233504861113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45939.233504861113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45939.233504861113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45939.233504861113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45939.233504861113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45939.233504861113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45939.233504861113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45939.233504861113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45939.233504861113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45939.233504861113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45939.233504861113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45939.233504861113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45939.233504861113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45939.233504861113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45939.233504861113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45939.233504861113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45939.233504861113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45939.233504861113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45939.233504861113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45939.233504861113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45939.233504861113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45939.233504861113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45939.233504861113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45939.233504861113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45939.233504861113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45939.233504861113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45939.233504861113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45939.233504861113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45939.233504861113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45939.233504861113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45939.233504861113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45939.233504861113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45939.233504861113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45939.233504861113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45939.233504861113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45939.233504861113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45939.233504861113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45939.233504861113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45939.233504861113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45939.233504861113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45939.233504861113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45939.233504861113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45939.233504861113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45939.233504861113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45939.233504861113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45939.233504861113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45939.233504861113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45939.233504861113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45939.233504861113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ref="G476:G539" ca="1" si="8">IFERROR(NOW()-F476,"-")</f>
        <v>45939.233504861113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45939.233504861113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45939.233504861113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45939.233504861113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45939.233504861113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45939.233504861113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45939.233504861113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45939.233504861113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45939.233504861113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45939.233504861113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45939.233504861113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45939.233504861113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45939.233504861113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45939.233504861113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45939.233504861113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45939.233504861113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45939.233504861113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45939.233504861113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45939.233504861113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45939.233504861113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45939.233504861113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45939.233504861113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45939.233504861113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45939.233504861113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45939.233504861113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45939.233504861113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45939.233504861113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45939.233504861113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45939.233504861113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45939.233504861113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45939.233504861113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45939.233504861113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45939.233504861113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45939.233504861113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45939.233504861113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45939.233504861113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45939.233504861113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45939.233504861113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45939.233504861113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45939.233504861113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45939.233504861113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45939.233504861113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45939.233504861113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45939.233504861113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45939.233504861113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45939.233504861113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45939.233504861113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45939.233504861113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45939.233504861113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45939.233504861113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45939.233504861113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45939.233504861113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45939.233504861113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45939.233504861113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45939.233504861113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45939.233504861113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45939.233504861113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45939.233504861113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45939.233504861113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45939.233504861113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45939.233504861113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45939.233504861113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45939.233504861113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45939.233504861113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ref="G540:G603" ca="1" si="9">IFERROR(NOW()-F540,"-")</f>
        <v>45939.233504861113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45939.233504861113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45939.233504861113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45939.233504861113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45939.233504861113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45939.233504861113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45939.233504861113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45939.233504861113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45939.233504861113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45939.233504861113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45939.233504861113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45939.233504861113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45939.233504861113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45939.233504861113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45939.233504861113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45939.233504861113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45939.233504861113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45939.233504861113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45939.233504861113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45939.233504861113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45939.233504861113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45939.233504861113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45939.233504861113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45939.233504861113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45939.233504861113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45939.233504861113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45939.233504861113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45939.233504861113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45939.233504861113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45939.233504861113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45939.233504861113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45939.233504861113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45939.233504861113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45939.233504861113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45939.233504861113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45939.233504861113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45939.233504861113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45939.233504861113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45939.233504861113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45939.233504861113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45939.233504861113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45939.233504861113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45939.233504861113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45939.233504861113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45939.233504861113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45939.233504861113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45939.233504861113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45939.233504861113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45939.233504861113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45939.233504861113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45939.233504861113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45939.233504861113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45939.233504861113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45939.233504861113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45939.233504861113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45939.233504861113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45939.233504861113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45939.233504861113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45939.233504861113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45939.233504861113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45939.233504861113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45939.233504861113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45939.233504861113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45939.233504861113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ref="G604:G667" ca="1" si="10">IFERROR(NOW()-F604,"-")</f>
        <v>45939.233504861113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45939.233504861113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45939.233504861113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45939.233504861113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45939.233504861113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45939.233504861113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45939.233504861113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45939.233504861113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45939.233504861113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45939.233504861113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45939.233504861113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45939.233504861113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45939.233504861113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45939.233504861113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45939.233504861113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45939.233504861113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45939.233504861113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45939.233504861113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45939.233504861113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45939.233504861113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45939.233504861113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45939.233504861113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45939.233504861113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45939.233504861113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45939.233504861113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45939.233504861113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45939.233504861113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45939.233504861113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45939.233504861113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45939.233504861113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45939.233504861113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45939.233504861113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45939.233504861113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45939.233504861113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45939.233504861113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45939.233504861113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45939.233504861113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45939.233504861113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45939.233504861113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45939.233504861113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45939.233504861113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45939.233504861113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45939.233504861113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45939.233504861113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45939.233504861113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45939.233504861113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45939.233504861113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45939.233504861113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45939.233504861113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45939.233504861113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45939.233504861113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45939.233504861113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45939.233504861113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45939.233504861113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45939.233504861113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45939.233504861113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45939.233504861113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45939.233504861113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45939.233504861113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45939.233504861113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45939.233504861113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45939.233504861113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45939.233504861113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45939.233504861113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ref="G668:G731" ca="1" si="11">IFERROR(NOW()-F668,"-")</f>
        <v>45939.233504861113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45939.233504861113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45939.233504861113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45939.233504861113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45939.233504861113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45939.233504861113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45939.233504861113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45939.233504861113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45939.233504861113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45939.233504861113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45939.233504861113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45939.233504861113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45939.233504861113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45939.233504861113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45939.233504861113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45939.233504861113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45939.233504861113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45939.233504861113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45939.233504861113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45939.233504861113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45939.233504861113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45939.233504861113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45939.233504861113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45939.233504861113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45939.233504861113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45939.233504861113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45939.233504861113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45939.233504861113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45939.233504861113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45939.233504861113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45939.233504861113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45939.233504861113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45939.233504861113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45939.233504861113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45939.233504861113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45939.233504861113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45939.233504861113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45939.233504861113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45939.233504861113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45939.233504861113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45939.233504861113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45939.233504861113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45939.233504861113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45939.233504861113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45939.233504861113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45939.233504861113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45939.233504861113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45939.233504861113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45939.233504861113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45939.233504861113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45939.233504861113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45939.233504861113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45939.233504861113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45939.233504861113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45939.233504861113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45939.233504861113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45939.233504861113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45939.233504861113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45939.233504861113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45939.233504861113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45939.233504861113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45939.233504861113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45939.233504861113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45939.233504861113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ref="G732:G795" ca="1" si="12">IFERROR(NOW()-F732,"-")</f>
        <v>45939.233504861113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45939.233504861113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45939.233504861113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45939.233504861113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45939.233504861113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45939.233504861113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45939.233504861113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45939.233504861113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45939.233504861113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45939.233504861113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45939.233504861113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45939.233504861113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45939.233504861113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45939.233504861113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45939.233504861113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45939.233504861113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45939.233504861113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45939.233504861113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45939.233504861113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45939.233504861113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45939.233504861113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45939.233504861113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45939.233504861113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45939.233504861113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45939.233504861113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45939.233504861113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45939.233504861113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45939.233504861113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45939.233504861113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45939.233504861113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45939.233504861113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45939.233504861113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45939.233504861113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45939.233504861113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45939.233504861113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45939.233504861113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45939.233504861113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45939.233504861113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45939.233504861113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45939.233504861113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45939.233504861113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45939.233504861113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45939.233504861113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45939.233504861113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45939.233504861113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45939.233504861113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45939.233504861113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45939.233504861113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45939.233504861113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45939.233504861113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45939.233504861113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45939.233504861113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45939.233504861113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45939.233504861113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45939.233504861113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45939.233504861113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45939.233504861113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45939.233504861113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45939.233504861113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45939.233504861113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45939.233504861113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45939.233504861113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45939.233504861113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45939.233504861113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ref="G796:G859" ca="1" si="13">IFERROR(NOW()-F796,"-")</f>
        <v>45939.233504861113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45939.233504861113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45939.233504861113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45939.233504861113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45939.233504861113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45939.233504861113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45939.233504861113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45939.233504861113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45939.233504861113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45939.233504861113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45939.233504861113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45939.233504861113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45939.233504861113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45939.233504861113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45939.233504861113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45939.233504861113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45939.233504861113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45939.233504861113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45939.233504861113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45939.233504861113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45939.233504861113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45939.233504861113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45939.233504861113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45939.233504861113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45939.233504861113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45939.233504861113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45939.233504861113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45939.233504861113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45939.233504861113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45939.233504861113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45939.233504861113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45939.233504861113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45939.233504861113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45939.233504861113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45939.233504861113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45939.233504861113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45939.233504861113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45939.233504861113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45939.233504861113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45939.233504861113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45939.233504861113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45939.233504861113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45939.233504861113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45939.233504861113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45939.233504861113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45939.233504861113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45939.233504861113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45939.233504861113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45939.233504861113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45939.233504861113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45939.233504861113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45939.233504861113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45939.233504861113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45939.233504861113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45939.233504861113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45939.233504861113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45939.233504861113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45939.233504861113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45939.233504861113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45939.233504861113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45939.233504861113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45939.233504861113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45939.233504861113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45939.233504861113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ref="G860:G923" ca="1" si="14">IFERROR(NOW()-F860,"-")</f>
        <v>45939.233504861113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45939.233504861113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45939.233504861113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45939.233504861113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45939.233504861113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45939.233504861113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45939.233504861113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45939.233504861113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45939.233504861113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45939.233504861113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45939.233504861113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45939.233504861113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45939.233504861113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45939.233504861113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45939.233504861113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45939.233504861113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45939.233504861113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45939.233504861113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45939.233504861113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45939.233504861113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45939.233504861113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45939.233504861113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45939.233504861113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45939.233504861113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45939.233504861113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45939.233504861113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45939.233504861113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45939.233504861113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45939.233504861113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45939.233504861113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45939.233504861113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45939.233504861113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45939.233504861113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45939.233504861113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45939.233504861113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45939.233504861113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45939.233504861113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45939.233504861113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45939.233504861113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45939.233504861113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45939.233504861113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45939.233504861113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45939.233504861113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45939.233504861113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45939.233504861113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45939.233504861113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45939.233504861113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45939.233504861113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45939.233504861113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45939.233504861113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45939.233504861113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45939.233504861113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45939.233504861113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45939.233504861113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45939.233504861113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45939.233504861113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45939.233504861113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45939.233504861113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45939.233504861113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45939.233504861113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45939.233504861113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45939.233504861113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45939.233504861113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45939.233504861113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ref="G924:G987" ca="1" si="15">IFERROR(NOW()-F924,"-")</f>
        <v>45939.233504861113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45939.233504861113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45939.233504861113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45939.233504861113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45939.233504861113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45939.233504861113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45939.233504861113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45939.233504861113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45939.233504861113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45939.233504861113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45939.233504861113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45939.233504861113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45939.233504861113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45939.233504861113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45939.233504861113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45939.233504861113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45939.233504861113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45939.233504861113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45939.233504861113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45939.233504861113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45939.233504861113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45939.233504861113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45939.233504861113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45939.233504861113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45939.233504861113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45939.233504861113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45939.233504861113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45939.233504861113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45939.233504861113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45939.233504861113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45939.233504861113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45939.233504861113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45939.233504861113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45939.233504861113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45939.233504861113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45939.233504861113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45939.233504861113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45939.233504861113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45939.233504861113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45939.233504861113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45939.233504861113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45939.233504861113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45939.233504861113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45939.233504861113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45939.233504861113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45939.233504861113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45939.233504861113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45939.233504861113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45939.233504861113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45939.233504861113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45939.233504861113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45939.233504861113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45939.233504861113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45939.233504861113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45939.233504861113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45939.233504861113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45939.233504861113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45939.233504861113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45939.233504861113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45939.233504861113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45939.233504861113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45939.233504861113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45939.233504861113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45939.233504861113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ref="G988:G1051" ca="1" si="16">IFERROR(NOW()-F988,"-")</f>
        <v>45939.233504861113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45939.233504861113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45939.233504861113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45939.233504861113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45939.233504861113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45939.233504861113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45939.233504861113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45939.233504861113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45939.233504861113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45939.233504861113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45939.233504861113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45939.233504861113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45939.233504861113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45939.233504861113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45939.233504861113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45939.233504861113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45939.233504861113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45939.233504861113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45939.233504861113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45939.233504861113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45939.233504861113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45939.233504861113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45939.233504861113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45939.233504861113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45939.233504861113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45939.233504861113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45939.233504861113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45939.233504861113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45939.233504861113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45939.233504861113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45939.233504861113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45939.233504861113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45939.233504861113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45939.233504861113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45939.233504861113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45939.233504861113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45939.233504861113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45939.233504861113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45939.233504861113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45939.233504861113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45939.233504861113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45939.233504861113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45939.233504861113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45939.233504861113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45939.233504861113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45939.233504861113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45939.233504861113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45939.233504861113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45939.233504861113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45939.233504861113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45939.233504861113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45939.233504861113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45939.233504861113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45939.233504861113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45939.233504861113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45939.233504861113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45939.233504861113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45939.233504861113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45939.233504861113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45939.233504861113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45939.233504861113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45939.233504861113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45939.233504861113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45939.233504861113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ref="G1052:G1115" ca="1" si="17">IFERROR(NOW()-F1052,"-")</f>
        <v>45939.233504861113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45939.233504861113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45939.233504861113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45939.233504861113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45939.233504861113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45939.233504861113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45939.233504861113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45939.233504861113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45939.233504861113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45939.233504861113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45939.233504861113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45939.233504861113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45939.233504861113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45939.233504861113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45939.233504861113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45939.233504861113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45939.233504861113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45939.233504861113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45939.233504861113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45939.233504861113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45939.233504861113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45939.233504861113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45939.233504861113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45939.233504861113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45939.233504861113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45939.233504861113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45939.233504861113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45939.233504861113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45939.233504861113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45939.233504861113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45939.233504861113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45939.233504861113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45939.233504861113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45939.233504861113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45939.233504861113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45939.233504861113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45939.233504861113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45939.233504861113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45939.233504861113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45939.233504861113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45939.233504861113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45939.233504861113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45939.233504861113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45939.233504861113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45939.233504861113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45939.233504861113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45939.233504861113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45939.233504861113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45939.233504861113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45939.233504861113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45939.233504861113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45939.233504861113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45939.233504861113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45939.233504861113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45939.233504861113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45939.233504861113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45939.233504861113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45939.233504861113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45939.233504861113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45939.233504861113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45939.233504861113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45939.233504861113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45939.233504861113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45939.233504861113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ref="G1116:G1179" ca="1" si="18">IFERROR(NOW()-F1116,"-")</f>
        <v>45939.233504861113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45939.233504861113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45939.233504861113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45939.233504861113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45939.233504861113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45939.233504861113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45939.233504861113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45939.233504861113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45939.233504861113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45939.233504861113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45939.233504861113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45939.233504861113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45939.233504861113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45939.233504861113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45939.233504861113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45939.233504861113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45939.233504861113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45939.233504861113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45939.233504861113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45939.233504861113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45939.233504861113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45939.233504861113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45939.233504861113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45939.233504861113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45939.233504861113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45939.233504861113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45939.233504861113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45939.233504861113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45939.233504861113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45939.233504861113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45939.233504861113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45939.233504861113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45939.233504861113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45939.233504861113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45939.233504861113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45939.233504861113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45939.233504861113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45939.233504861113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45939.233504861113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45939.233504861113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45939.233504861113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45939.233504861113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45939.233504861113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45939.233504861113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45939.233504861113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45939.233504861113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45939.233504861113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45939.233504861113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45939.233504861113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45939.233504861113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45939.233504861113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45939.233504861113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45939.233504861113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45939.233504861113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45939.233504861113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45939.233504861113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45939.233504861113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45939.233504861113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45939.233504861113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45939.233504861113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45939.233504861113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45939.233504861113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45939.233504861113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45939.233504861113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ref="G1180:G1194" ca="1" si="19">IFERROR(NOW()-F1180,"-")</f>
        <v>45939.233504861113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45939.233504861113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45939.233504861113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45939.233504861113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45939.233504861113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45939.233504861113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45939.233504861113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45939.233504861113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45939.233504861113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45939.233504861113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45939.233504861113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45939.233504861113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45939.233504861113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45939.233504861113</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45939.233504861113</v>
      </c>
      <c r="H1194" s="22"/>
      <c r="I1194" s="19" t="str">
        <f>IFERROR(VLOOKUP(D1194,DB!A:F,6,0),"")</f>
        <v/>
      </c>
      <c r="J1194" s="18" t="str">
        <f>IFERROR(VLOOKUP(D1194,DB!A:G,7,0),"")</f>
        <v/>
      </c>
      <c r="K1194" s="50"/>
      <c r="L1194" s="23" t="str">
        <f>IFERROR(VLOOKUP(D1194,DB!A:I,9,0),"")</f>
        <v/>
      </c>
    </row>
  </sheetData>
  <dataValidations count="2">
    <dataValidation allowBlank="1" showInputMessage="1" showErrorMessage="1" sqref="E1" xr:uid="{5914219A-CB83-432D-936A-CC0CB6F3982A}"/>
    <dataValidation type="list" allowBlank="1" showInputMessage="1" showErrorMessage="1" sqref="E2:E11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0"/>
  <sheetViews>
    <sheetView tabSelected="1" workbookViewId="0">
      <selection activeCell="D16" sqref="D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39059</v>
      </c>
      <c r="B2" s="102" t="str">
        <f>IFERROR(VLOOKUP(D2,DB!A:K,11,0),"")</f>
        <v>R4</v>
      </c>
      <c r="C2" s="103">
        <v>1</v>
      </c>
      <c r="D2" s="99" t="s">
        <v>35082</v>
      </c>
      <c r="E2" s="104" t="s">
        <v>38964</v>
      </c>
      <c r="F2" s="105">
        <v>45703.480717592596</v>
      </c>
      <c r="G2" s="106">
        <f ca="1">IFERROR(NOW()-F2,"")</f>
        <v>235.75278726851684</v>
      </c>
      <c r="H2" s="105">
        <v>45703.474768518521</v>
      </c>
      <c r="I2" s="102" t="str">
        <f>IFERROR(VLOOKUP(D2,DB!A:F,6,0),"")</f>
        <v>SCECO</v>
      </c>
      <c r="J2" s="102" t="str">
        <f>IFERROR(VLOOKUP(D2,DB!A:G,7,0),"")</f>
        <v>Dead</v>
      </c>
      <c r="K2" s="107" t="s">
        <v>39060</v>
      </c>
      <c r="L2" s="99" t="str">
        <f>IFERROR(VLOOKUP(D2,DB!A:I,9,0),"")</f>
        <v>Latis</v>
      </c>
    </row>
    <row r="3" spans="1:16" ht="15" customHeight="1">
      <c r="A3" s="127"/>
      <c r="B3" s="127" t="str">
        <f>IFERROR(VLOOKUP(D3,DB!A:K,11,0),"")</f>
        <v/>
      </c>
      <c r="C3" s="128"/>
      <c r="D3" s="129"/>
      <c r="E3" s="130"/>
      <c r="F3" s="131"/>
      <c r="G3" s="132">
        <f ca="1">IFERROR(NOW()-F3,"")</f>
        <v>45939.233504861113</v>
      </c>
      <c r="H3" s="131"/>
      <c r="I3" s="127" t="str">
        <f>IFERROR(VLOOKUP(D3,DB!A:F,6,0),"")</f>
        <v/>
      </c>
      <c r="J3" s="127" t="str">
        <f>IFERROR(VLOOKUP(D3,DB!A:G,7,0),"")</f>
        <v/>
      </c>
      <c r="K3" s="134"/>
      <c r="L3" s="129" t="str">
        <f>IFERROR(VLOOKUP(D3,DB!A:I,9,0),"")</f>
        <v/>
      </c>
    </row>
    <row r="4" spans="1:16" ht="15" customHeight="1">
      <c r="A4" s="127"/>
      <c r="B4" s="127" t="str">
        <f>IFERROR(VLOOKUP(D4,DB!A:K,11,0),"")</f>
        <v/>
      </c>
      <c r="C4" s="128"/>
      <c r="D4" s="175"/>
      <c r="E4" s="130"/>
      <c r="F4" s="131"/>
      <c r="G4" s="132">
        <f ca="1">IFERROR(NOW()-F4,"")</f>
        <v>45939.233504861113</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45939.233504861113</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45939.233504861113</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45939.233504861113</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45939.233504861113</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45939.233504861113</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45939.233504861113</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45939.233504861113</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99"/>
      <c r="E12" s="130"/>
      <c r="F12" s="131"/>
      <c r="G12" s="133">
        <f ca="1">IFERROR(NOW()-F12,"")</f>
        <v>45939.233504861113</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45939.233504861113</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45939.233504861113</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45939.233504861113</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45939.233504861113</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45939.233504861113</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45939.233504861113</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45939.233504861113</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45939.233504861113</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45939.233504861113</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45939.233504861113</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45939.233504861113</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45939.233504861113</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45939.233504861113</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45939.233504861113</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45939.233504861113</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45939.233504861113</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45939.233504861113</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45939.233504861113</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45939.233504861113</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45939.233504861113</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45939.233504861113</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45939.233504861113</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45939.233504861113</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45939.233504861113</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45939.233504861113</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45939.233504861113</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45939.233504861113</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45939.233504861113</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45939.233504861113</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45939.233504861113</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45939.233504861113</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45939.233504861113</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45939.233504861113</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45939.233504861113</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45939.233504861113</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45939.233504861113</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45939.233504861113</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45939.233504861113</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45939.233504861113</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45939.233504861113</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45939.233504861113</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45939.233504861113</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45939.233504861113</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45939.233504861113</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45939.233504861113</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45939.233504861113</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45939.233504861113</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45939.233504861113</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45939.233504861113</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45939.233504861113</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45939.233504861113</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45939.233504861113</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45939.233504861113</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45939.233504861113</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45939.233504861113</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45939.233504861113</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45939.233504861113</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45939.233504861113</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45939.233504861113</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45939.233504861113</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45939.233504861113</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45939.233504861113</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45939.233504861113</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45939.233504861113</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45939.233504861113</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45939.233504861113</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45939.233504861113</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45939.233504861113</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45939.233504861113</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45939.233504861113</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45939.233504861113</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45939.233504861113</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45939.233504861113</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45939.233504861113</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45939.233504861113</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45939.233504861113</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45939.233504861113</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45939.233504861113</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45939.233504861113</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45939.233504861113</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45939.233504861113</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45939.233504861113</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45939.233504861113</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45939.233504861113</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45939.233504861113</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45939.233504861113</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45939.233504861113</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45939.233504861113</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45939.233504861113</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45939.233504861113</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45939.233504861113</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45939.233504861113</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45939.233504861113</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45939.233504861113</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45939.233504861113</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45939.233504861113</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45939.233504861113</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45939.233504861113</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45939.233504861113</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45939.233504861113</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45939.233504861113</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45939.233504861113</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45939.233504861113</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45939.233504861113</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45939.233504861113</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45939.233504861113</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45939.233504861113</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45939.233504861113</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45939.233504861113</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45939.233504861113</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45939.233504861113</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45939.233504861113</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45939.233504861113</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45939.233504861113</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45939.233504861113</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45939.233504861113</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45939.233504861113</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45939.233504861113</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45939.233504861113</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45939.233504861113</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45939.233504861113</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45939.233504861113</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45939.233504861113</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45939.233504861113</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45939.233504861113</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45939.233504861113</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45939.233504861113</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45939.233504861113</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45939.233504861113</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45939.233504861113</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45939.233504861113</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45939.233504861113</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45939.233504861113</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45939.233504861113</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45939.233504861113</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45939.233504861113</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45939.233504861113</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45939.233504861113</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45939.233504861113</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45939.233504861113</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45939.233504861113</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45939.233504861113</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45939.233504861113</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45939.233504861113</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45939.233504861113</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45939.233504861113</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45939.233504861113</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45939.233504861113</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45939.233504861113</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45939.233504861113</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45939.233504861113</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45939.233504861113</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45939.233504861113</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45939.233504861113</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45939.233504861113</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45939.233504861113</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45939.233504861113</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45939.233504861113</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45939.233504861113</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45939.233504861113</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45939.233504861113</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45939.233504861113</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45939.233504861113</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45939.233504861113</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45939.233504861113</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45939.233504861113</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45939.233504861113</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45939.233504861113</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45939.233504861113</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45939.233504861113</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45939.233504861113</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45939.233504861113</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45939.233504861113</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45939.233504861113</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45939.233504861113</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45939.233504861113</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45939.233504861113</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45939.233504861113</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45939.233504861113</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45939.233504861113</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45939.233504861113</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45939.233504861113</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45939.233504861113</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45939.233504861113</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45939.233504861113</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45939.233504861113</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45939.233504861113</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45939.233504861113</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45939.233504861113</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45939.233504861113</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45939.233504861113</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45939.233504861113</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45939.233504861113</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45939.233504861113</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45939.233504861113</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45939.233504861113</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45939.233504861113</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45939.233504861113</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45939.233504861113</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45939.233504861113</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45939.233504861113</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45939.233504861113</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45939.233504861113</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45939.233504861113</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45939.233504861113</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45939.233504861113</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45939.233504861113</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45939.233504861113</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45939.233504861113</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45939.233504861113</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45939.233504861113</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45939.233504861113</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45939.233504861113</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45939.233504861113</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45939.233504861113</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45939.233504861113</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45939.233504861113</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45939.233504861113</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45939.233504861113</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45939.233504861113</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45939.233504861113</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45939.233504861113</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45939.233504861113</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45939.233504861113</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45939.233504861113</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45939.233504861113</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45939.233504861113</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45939.233504861113</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45939.233504861113</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45939.233504861113</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45939.233504861113</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45939.233504861113</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45939.233504861113</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45939.233504861113</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45939.233504861113</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45939.233504861113</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45939.233504861113</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45939.233504861113</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45939.233504861113</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45939.233504861113</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45939.233504861113</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45939.233504861113</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45939.233504861113</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45939.233504861113</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45939.233504861113</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45939.233504861113</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45939.233504861113</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45939.233504861113</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45939.233504861113</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45939.233504861113</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45939.233504861113</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45939.233504861113</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45939.233504861113</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45939.233504861113</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45939.233504861113</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45939.233504861113</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45939.233504861113</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45939.233504861113</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45939.233504861113</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45939.233504861113</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45939.233504861113</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45939.233504861113</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45939.233504861113</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45939.233504861113</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45939.233504861113</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45939.233504861113</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45939.233504861113</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45939.233504861113</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45939.233504861113</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45939.233504861113</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45939.233504861113</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45939.233504861113</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45939.233504861113</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45939.233504861113</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45939.233504861113</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45939.233504861113</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45939.233504861113</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45939.233504861113</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45939.233504861113</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45939.233504861113</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45939.233504861113</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45939.233504861113</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45939.233504861113</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45939.233504861113</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45939.233504861113</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45939.233504861113</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45939.233504861113</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45939.233504861113</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45939.233504861113</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45939.233504861113</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45939.233504861113</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45939.233504861113</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45939.233504861113</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45939.233504861113</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45939.233504861113</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45939.233504861113</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45939.233504861113</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45939.233504861113</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45939.233504861113</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45939.233504861113</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45939.233504861113</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45939.233504861113</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45939.233504861113</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45939.233504861113</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45939.233504861113</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45939.233504861113</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45939.233504861113</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45939.233504861113</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45939.233504861113</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45939.233504861113</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45939.233504861113</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45939.233504861113</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45939.233504861113</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45939.233504861113</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45939.233504861113</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45939.233504861113</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45939.233504861113</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45939.233504861113</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45939.233504861113</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45939.233504861113</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45939.233504861113</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45939.233504861113</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45939.233504861113</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45939.233504861113</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45939.233504861113</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45939.233504861113</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45939.233504861113</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45939.233504861113</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45939.233504861113</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45939.233504861113</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45939.233504861113</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45939.233504861113</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45939.233504861113</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45939.233504861113</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45939.233504861113</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45939.233504861113</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45939.233504861113</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45939.233504861113</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45939.233504861113</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45939.233504861113</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45939.233504861113</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45939.233504861113</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45939.233504861113</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45939.233504861113</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45939.233504861113</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45939.233504861113</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45939.233504861113</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45939.233504861113</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45939.233504861113</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45939.233504861113</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45939.233504861113</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45939.233504861113</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45939.233504861113</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45939.233504861113</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45939.233504861113</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45939.233504861113</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45939.233504861113</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45939.233504861113</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45939.233504861113</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45939.233504861113</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45939.233504861113</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45939.233504861113</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45939.233504861113</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45939.233504861113</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45939.233504861113</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45939.233504861113</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45939.233504861113</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45939.233504861113</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45939.233504861113</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45939.233504861113</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45939.233504861113</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45939.233504861113</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45939.233504861113</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45939.233504861113</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45939.233504861113</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45939.233504861113</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45939.233504861113</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45939.233504861113</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45939.233504861113</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45939.233504861113</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45939.233504861113</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45939.233504861113</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45939.233504861113</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45939.233504861113</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45939.233504861113</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45939.233504861113</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45939.233504861113</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45939.233504861113</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45939.233504861113</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45939.233504861113</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45939.233504861113</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45939.233504861113</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45939.233504861113</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45939.233504861113</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45939.233504861113</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45939.233504861113</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45939.233504861113</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45939.233504861113</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45939.233504861113</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45939.233504861113</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45939.233504861113</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45939.233504861113</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45939.233504861113</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45939.233504861113</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45939.233504861113</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45939.233504861113</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45939.233504861113</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45939.233504861113</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45939.233504861113</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45939.233504861113</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45939.233504861113</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45939.233504861113</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45939.233504861113</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45939.233504861113</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45939.233504861113</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45939.233504861113</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45939.233504861113</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45939.233504861113</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45939.233504861113</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45939.233504861113</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45939.233504861113</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45939.233504861113</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45939.233504861113</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45939.233504861113</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45939.233504861113</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45939.233504861113</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45939.233504861113</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45939.233504861113</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45939.233504861113</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45939.233504861113</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45939.233504861113</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45939.233504861113</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45939.233504861113</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45939.233504861113</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45939.233504861113</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45939.233504861113</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45939.233504861113</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45939.233504861113</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45939.233504861113</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45939.233504861113</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45939.233504861113</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45939.233504861113</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45939.233504861113</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45939.233504861113</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45939.233504861113</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45939.233504861113</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45939.233504861113</v>
      </c>
      <c r="H459" s="131"/>
      <c r="I459" s="127" t="str">
        <f>IFERROR(VLOOKUP(D459,DB!A:F,6,0),"")</f>
        <v/>
      </c>
      <c r="J459" s="127" t="str">
        <f>IFERROR(VLOOKUP(D459,DB!A:G,7,0),"")</f>
        <v/>
      </c>
      <c r="K459" s="134"/>
      <c r="L459" s="129" t="str">
        <f>IFERROR(VLOOKUP(D459,DB!A:I,9,0),"")</f>
        <v/>
      </c>
    </row>
    <row r="460" spans="1:12" ht="15" customHeight="1">
      <c r="A460" s="135"/>
      <c r="B460" s="135" t="str">
        <f>IFERROR(VLOOKUP(D460,DB!A:K,11,0),"")</f>
        <v/>
      </c>
      <c r="C460" s="136"/>
      <c r="D460" s="137"/>
      <c r="E460" s="138"/>
      <c r="F460" s="139"/>
      <c r="G460" s="140">
        <f ca="1">IFERROR(NOW()-F460,"")</f>
        <v>45939.233504861113</v>
      </c>
      <c r="H460" s="139"/>
      <c r="I460" s="135" t="str">
        <f>IFERROR(VLOOKUP(D460,DB!A:F,6,0),"")</f>
        <v/>
      </c>
      <c r="J460" s="135" t="str">
        <f>IFERROR(VLOOKUP(D460,DB!A:G,7,0),"")</f>
        <v/>
      </c>
      <c r="K460" s="141"/>
      <c r="L460" s="137" t="str">
        <f>IFERROR(VLOOKUP(D460,DB!A:I,9,0),"")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39061</v>
      </c>
      <c r="B2" s="37" t="str">
        <f>IFERROR(VLOOKUP(D2,DB!A:K,11,0),"")</f>
        <v>R5</v>
      </c>
      <c r="C2" s="37">
        <v>3</v>
      </c>
      <c r="D2" s="126" t="s">
        <v>36000</v>
      </c>
      <c r="E2" s="37" t="s">
        <v>38964</v>
      </c>
      <c r="F2" s="38">
        <v>45891.832060185188</v>
      </c>
      <c r="G2" s="174">
        <f ca="1">IFERROR(NOW()-F2,"")</f>
        <v>47.401444675924722</v>
      </c>
      <c r="H2" s="38">
        <v>45891.790393518517</v>
      </c>
      <c r="I2" s="37" t="str">
        <f>IFERROR(VLOOKUP(D2,DB!A:F,6,0),"")</f>
        <v>Generator-SG</v>
      </c>
      <c r="J2" s="37" t="str">
        <f>IFERROR(VLOOKUP(D2,DB!A:G,7,0),"")</f>
        <v>Vandalized</v>
      </c>
      <c r="K2" s="37" t="s">
        <v>39062</v>
      </c>
      <c r="L2" s="37" t="str">
        <f>IFERROR(VLOOKUP(D2,DB!A:I,9,0),"")</f>
        <v>Latis</v>
      </c>
      <c r="M2" s="125"/>
    </row>
    <row r="3" spans="1:13" ht="30.75">
      <c r="A3" s="37" t="s">
        <v>39063</v>
      </c>
      <c r="B3" s="37" t="str">
        <f>IFERROR(VLOOKUP(D3,DB!A:K,11,0),"")</f>
        <v>R5</v>
      </c>
      <c r="C3" s="37">
        <v>1</v>
      </c>
      <c r="D3" s="37" t="s">
        <v>31295</v>
      </c>
      <c r="E3" s="37" t="s">
        <v>39050</v>
      </c>
      <c r="F3" s="38">
        <v>45926.188877314817</v>
      </c>
      <c r="G3" s="174">
        <f ca="1">IFERROR(NOW()-F3,"")</f>
        <v>13.044627546296397</v>
      </c>
      <c r="H3" s="38">
        <v>45926.158159722225</v>
      </c>
      <c r="I3" s="37" t="str">
        <f>IFERROR(VLOOKUP(D3,DB!A:F,6,0),"")</f>
        <v>SCECO</v>
      </c>
      <c r="J3" s="37" t="str">
        <f>IFERROR(VLOOKUP(D3,DB!A:G,7,0),"")</f>
        <v>Good</v>
      </c>
      <c r="K3" s="37" t="s">
        <v>39064</v>
      </c>
      <c r="L3" s="37" t="str">
        <f>IFERROR(VLOOKUP(D3,DB!A:I,9,0),"")</f>
        <v>Latis</v>
      </c>
      <c r="M3" s="125"/>
    </row>
    <row r="4" spans="1:13" ht="15">
      <c r="A4" s="37" t="s">
        <v>39065</v>
      </c>
      <c r="B4" s="37" t="str">
        <f>IFERROR(VLOOKUP(D4,DB!A:K,11,0),"")</f>
        <v>R5</v>
      </c>
      <c r="C4" s="37">
        <v>1</v>
      </c>
      <c r="D4" s="126" t="s">
        <v>33922</v>
      </c>
      <c r="E4" s="37" t="s">
        <v>38964</v>
      </c>
      <c r="F4" s="38">
        <v>45939.202777777777</v>
      </c>
      <c r="G4" s="174">
        <f ca="1">IFERROR(NOW()-F4,"")</f>
        <v>3.0727083336387295E-2</v>
      </c>
      <c r="H4" s="38">
        <v>45939.197222222225</v>
      </c>
      <c r="I4" s="37" t="str">
        <f>IFERROR(VLOOKUP(D4,DB!A:F,6,0),"")</f>
        <v>Generator-SG</v>
      </c>
      <c r="J4" s="37" t="str">
        <f>IFERROR(VLOOKUP(D4,DB!A:G,7,0),"")</f>
        <v>Vandalized</v>
      </c>
      <c r="K4" s="37" t="s">
        <v>39066</v>
      </c>
      <c r="L4" s="37" t="str">
        <f>IFERROR(VLOOKUP(D4,DB!A:I,9,0),"")</f>
        <v>Latis</v>
      </c>
      <c r="M4" s="125"/>
    </row>
    <row r="5" spans="1:13" ht="15">
      <c r="A5" s="37"/>
      <c r="B5" s="37" t="str">
        <f>IFERROR(VLOOKUP(D5,DB!A:K,11,0),"")</f>
        <v/>
      </c>
      <c r="C5" s="37"/>
      <c r="D5" s="37"/>
      <c r="E5" s="37"/>
      <c r="F5" s="38"/>
      <c r="G5" s="39">
        <f ca="1">IFERROR(NOW()-F5,"")</f>
        <v>45939.233504861113</v>
      </c>
      <c r="H5" s="38"/>
      <c r="I5" s="37" t="str">
        <f>IFERROR(VLOOKUP(D5,DB!A:F,6,0),"")</f>
        <v/>
      </c>
      <c r="J5" s="37" t="str">
        <f>IFERROR(VLOOKUP(D5,DB!A:G,7,0),"")</f>
        <v/>
      </c>
      <c r="K5" s="37"/>
      <c r="L5" s="37" t="str">
        <f>IFERROR(VLOOKUP(D5,DB!A:I,9,0),"")</f>
        <v/>
      </c>
      <c r="M5" s="125"/>
    </row>
    <row r="6" spans="1:13" ht="15">
      <c r="A6" s="37"/>
      <c r="B6" s="37" t="str">
        <f>IFERROR(VLOOKUP(D6,DB!A:K,11,0),"")</f>
        <v/>
      </c>
      <c r="C6" s="37"/>
      <c r="D6"/>
      <c r="E6" s="37"/>
      <c r="F6" s="38"/>
      <c r="G6" s="39">
        <f ca="1">IFERROR(NOW()-F6,"")</f>
        <v>45939.233504861113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29" ca="1" si="0">IFERROR(NOW()-F7,"")</f>
        <v>45939.233504861113</v>
      </c>
      <c r="H7" s="38"/>
      <c r="I7" s="37" t="str">
        <f>IFERROR(VLOOKUP(D7,DB!A:F,6,0),"")</f>
        <v/>
      </c>
      <c r="J7" s="37" t="str">
        <f>IFERROR(VLOOKUP(D7,DB!A:G,7,0),"")</f>
        <v/>
      </c>
      <c r="K7" s="37"/>
      <c r="L7" s="37" t="str">
        <f>IFERROR(VLOOKUP(D7,DB!A:I,9,0),"")</f>
        <v/>
      </c>
    </row>
    <row r="8" spans="1:13" ht="15">
      <c r="A8" s="37"/>
      <c r="B8" s="37" t="str">
        <f>IFERROR(VLOOKUP(D8,DB!A:K,11,0),"")</f>
        <v/>
      </c>
      <c r="C8" s="37"/>
      <c r="D8"/>
      <c r="E8" s="37"/>
      <c r="F8" s="38"/>
      <c r="G8" s="39">
        <f t="shared" ca="1" si="0"/>
        <v>45939.233504861113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45939.233504861113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45939.233504861113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45939.233504861113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45939.233504861113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45939.233504861113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45939.233504861113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45939.233504861113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45939.233504861113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45939.233504861113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45939.233504861113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45939.233504861113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45939.233504861113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45939.233504861113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45939.233504861113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45939.233504861113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45939.233504861113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45939.233504861113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45939.233504861113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45939.233504861113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45939.233504861113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45939.233504861113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1">IFERROR(NOW()-F30,"")</f>
        <v>45939.233504861113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45939.233504861113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45939.233504861113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45939.233504861113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45939.233504861113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45939.233504861113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45939.233504861113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45939.233504861113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45939.233504861113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45939.233504861113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45939.233504861113</v>
      </c>
      <c r="H40" s="38"/>
      <c r="I40" s="37" t="str">
        <f>IFERROR(VLOOKUP(D40,DB!A:F,6,0),"")</f>
        <v/>
      </c>
      <c r="J40" s="37" t="str">
        <f>IFERROR(VLOOKUP(D40,DB!A:G,7,0),"")</f>
        <v/>
      </c>
      <c r="K40" s="37"/>
      <c r="L40" s="37" t="str">
        <f>IFERROR(VLOOKUP(D40,DB!A:I,9,0),"")</f>
        <v/>
      </c>
    </row>
    <row r="41" spans="1:12" ht="15">
      <c r="A41" s="84"/>
      <c r="B41" s="84" t="str">
        <f>IFERROR(VLOOKUP(D41,DB!A:K,11,0),"")</f>
        <v/>
      </c>
      <c r="C41" s="84"/>
      <c r="D41" s="84"/>
      <c r="E41" s="84"/>
      <c r="F41" s="123"/>
      <c r="G41" s="124">
        <f t="shared" ca="1" si="1"/>
        <v>45939.233504861113</v>
      </c>
      <c r="H41" s="123"/>
      <c r="I41" s="84" t="str">
        <f>IFERROR(VLOOKUP(D41,DB!A:F,6,0),"")</f>
        <v/>
      </c>
      <c r="J41" s="84" t="str">
        <f>IFERROR(VLOOKUP(D41,DB!A:G,7,0),"")</f>
        <v/>
      </c>
      <c r="K41" s="84"/>
      <c r="L41" s="84" t="str">
        <f>IFERROR(VLOOKUP(D41,DB!A:I,9,0),"")</f>
        <v/>
      </c>
    </row>
    <row r="42" spans="1:12" ht="15">
      <c r="A42" s="37"/>
      <c r="B42" s="37" t="str">
        <f>IFERROR(VLOOKUP(D42,DB!A:K,11,0),"")</f>
        <v/>
      </c>
      <c r="C42" s="37"/>
      <c r="D42" s="37"/>
      <c r="E42" s="37"/>
      <c r="F42" s="38"/>
      <c r="G42" s="39">
        <f t="shared" ca="1" si="1"/>
        <v>45939.233504861113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45939.233504861113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45939.233504861113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45939.233504861113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45939.233504861113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45939.233504861113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45939.233504861113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45939.233504861113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45939.233504861113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45939.233504861113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45939.233504861113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45939.233504861113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45939.233504861113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45939.233504861113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45939.233504861113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45939.233504861113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45939.233504861113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45939.233504861113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45939.233504861113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45939.233504861113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2">IFERROR(NOW()-F62,"")</f>
        <v>45939.233504861113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45939.233504861113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45939.233504861113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45939.233504861113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45939.233504861113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45939.233504861113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45939.233504861113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45939.233504861113</v>
      </c>
      <c r="H69" s="38"/>
      <c r="I69" s="37" t="str">
        <f>IFERROR(VLOOKUP(D69,DB!A:F,6,0),"")</f>
        <v/>
      </c>
      <c r="J69" s="37" t="str">
        <f>IFERROR(VLOOKUP(D69,DB!A:G,7,0),"")</f>
        <v/>
      </c>
      <c r="K69" s="37"/>
      <c r="L69" s="37" t="str">
        <f>IFERROR(VLOOKUP(D69,DB!A:I,9,0),"")</f>
        <v/>
      </c>
    </row>
    <row r="70" spans="1:12" ht="15">
      <c r="A70" s="84"/>
      <c r="B70" s="84" t="str">
        <f>IFERROR(VLOOKUP(D70,DB!A:K,11,0),"")</f>
        <v/>
      </c>
      <c r="C70" s="84"/>
      <c r="D70" s="84"/>
      <c r="E70" s="84"/>
      <c r="F70" s="123"/>
      <c r="G70" s="124">
        <f t="shared" ca="1" si="2"/>
        <v>45939.233504861113</v>
      </c>
      <c r="H70" s="123"/>
      <c r="I70" s="84" t="str">
        <f>IFERROR(VLOOKUP(D70,DB!A:F,6,0),"")</f>
        <v/>
      </c>
      <c r="J70" s="84" t="str">
        <f>IFERROR(VLOOKUP(D70,DB!A:G,7,0),"")</f>
        <v/>
      </c>
      <c r="K70" s="84"/>
      <c r="L70" s="84" t="str">
        <f>IFERROR(VLOOKUP(D70,DB!A:I,9,0),"")</f>
        <v/>
      </c>
    </row>
    <row r="71" spans="1:12" ht="15">
      <c r="A71" s="37"/>
      <c r="B71" s="37" t="str">
        <f>IFERROR(VLOOKUP(D71,DB!A:K,11,0),"")</f>
        <v/>
      </c>
      <c r="C71" s="37"/>
      <c r="D71" s="37"/>
      <c r="E71" s="37"/>
      <c r="F71" s="38"/>
      <c r="G71" s="39">
        <f t="shared" ca="1" si="2"/>
        <v>45939.233504861113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45939.233504861113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45939.233504861113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45939.233504861113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45939.233504861113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45939.233504861113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45939.233504861113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45939.233504861113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45939.233504861113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45939.233504861113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45939.233504861113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45939.233504861113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45939.233504861113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45939.233504861113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45939.233504861113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45939.233504861113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45939.233504861113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45939.233504861113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45939.233504861113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45939.233504861113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45939.233504861113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45939.233504861113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45939.233504861113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ref="G94:G125" ca="1" si="3">IFERROR(NOW()-F94,"")</f>
        <v>45939.233504861113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45939.233504861113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45939.233504861113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45939.233504861113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45939.233504861113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45939.233504861113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45939.233504861113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45939.233504861113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45939.233504861113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45939.233504861113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45939.233504861113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45939.233504861113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45939.233504861113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45939.233504861113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45939.233504861113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45939.233504861113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45939.233504861113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45939.233504861113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45939.233504861113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45939.233504861113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45939.233504861113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45939.233504861113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45939.233504861113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45939.233504861113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45939.233504861113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45939.233504861113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45939.233504861113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45939.233504861113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45939.233504861113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45939.233504861113</v>
      </c>
      <c r="H123" s="38"/>
      <c r="I123" s="37" t="str">
        <f>IFERROR(VLOOKUP(D123,DB!A:F,6,0),"")</f>
        <v/>
      </c>
      <c r="J123" s="37" t="str">
        <f>IFERROR(VLOOKUP(D123,DB!A:G,7,0),"")</f>
        <v/>
      </c>
      <c r="K123" s="37"/>
      <c r="L123" s="37" t="str">
        <f>IFERROR(VLOOKUP(D123,DB!A:I,9,0),"")</f>
        <v/>
      </c>
    </row>
    <row r="124" spans="1:12" ht="15">
      <c r="A124" s="84"/>
      <c r="B124" s="84" t="str">
        <f>IFERROR(VLOOKUP(D124,DB!A:K,11,0),"")</f>
        <v/>
      </c>
      <c r="C124" s="84"/>
      <c r="D124" s="84"/>
      <c r="E124" s="84"/>
      <c r="F124" s="123"/>
      <c r="G124" s="124">
        <f t="shared" ca="1" si="3"/>
        <v>45939.233504861113</v>
      </c>
      <c r="H124" s="123"/>
      <c r="I124" s="84" t="str">
        <f>IFERROR(VLOOKUP(D124,DB!A:F,6,0),"")</f>
        <v/>
      </c>
      <c r="J124" s="84" t="str">
        <f>IFERROR(VLOOKUP(D124,DB!A:G,7,0),"")</f>
        <v/>
      </c>
      <c r="K124" s="84"/>
      <c r="L124" s="84" t="str">
        <f>IFERROR(VLOOKUP(D124,DB!A:I,9,0),"")</f>
        <v/>
      </c>
    </row>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94" ht="15"/>
    <row r="797" ht="15"/>
    <row r="799" ht="15"/>
    <row r="802" ht="15"/>
    <row r="810" ht="15"/>
    <row r="811" ht="15"/>
    <row r="813" ht="15"/>
    <row r="814" ht="15"/>
    <row r="818" ht="15"/>
    <row r="819" ht="15"/>
    <row r="821" ht="15"/>
    <row r="822" ht="15"/>
    <row r="823" ht="15"/>
    <row r="824" ht="15"/>
    <row r="825" ht="15"/>
    <row r="826" ht="15"/>
    <row r="827" ht="15"/>
    <row r="828"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1" ht="15"/>
    <row r="882" ht="15"/>
    <row r="885" ht="15"/>
    <row r="923" ht="15"/>
    <row r="924" ht="15"/>
    <row r="926" ht="15"/>
    <row r="927" ht="15"/>
    <row r="928" ht="15"/>
    <row r="930" ht="15"/>
    <row r="931" ht="15"/>
    <row r="935" ht="15"/>
    <row r="936" ht="15"/>
    <row r="938" ht="15"/>
    <row r="939" ht="15"/>
    <row r="941" ht="15"/>
    <row r="942" ht="15"/>
    <row r="943" ht="15"/>
    <row r="944" ht="15"/>
    <row r="945" ht="15"/>
    <row r="946" ht="15"/>
    <row r="947" ht="15"/>
    <row r="948" ht="15"/>
    <row r="949" ht="15"/>
    <row r="951" ht="15"/>
    <row r="952" ht="15"/>
    <row r="954" ht="15"/>
    <row r="955"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4" ht="15"/>
    <row r="995" ht="15"/>
    <row r="997" ht="15"/>
    <row r="998" ht="15"/>
    <row r="999" ht="15"/>
    <row r="1000" ht="15"/>
    <row r="1001" ht="15"/>
    <row r="1002" ht="15"/>
    <row r="1003" ht="15"/>
    <row r="1004" ht="15"/>
    <row r="1006" ht="15"/>
    <row r="1007" ht="15"/>
    <row r="1009" ht="15"/>
    <row r="1010" ht="15"/>
    <row r="1013" ht="15"/>
    <row r="1014" ht="15"/>
    <row r="1017" ht="15"/>
    <row r="1020" ht="15"/>
    <row r="1021" ht="15"/>
    <row r="1023" ht="15"/>
    <row r="1024" ht="15"/>
    <row r="1026" ht="15"/>
    <row r="1027" ht="15"/>
    <row r="1029" ht="15"/>
    <row r="1030"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222" ht="15"/>
    <row r="1223" ht="15"/>
    <row r="1225" ht="15"/>
    <row r="1226"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90" ht="15"/>
    <row r="1297" ht="15"/>
    <row r="1300" ht="15"/>
    <row r="1301" ht="15"/>
    <row r="1303" ht="15"/>
    <row r="1304" ht="15"/>
    <row r="1305" ht="15"/>
    <row r="1308" ht="15"/>
    <row r="1309" ht="15"/>
    <row r="1312" ht="15"/>
    <row r="1314" ht="15"/>
    <row r="1315" ht="15"/>
    <row r="1317" ht="15"/>
    <row r="1318" ht="15"/>
    <row r="1320" ht="15"/>
    <row r="1321"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5" ht="15"/>
    <row r="1357" ht="15"/>
    <row r="1358" ht="15"/>
    <row r="1359" ht="15"/>
    <row r="1360" ht="15"/>
    <row r="1361" ht="15"/>
    <row r="1362" ht="15"/>
    <row r="1363" ht="15"/>
    <row r="1364" ht="15"/>
    <row r="1365" ht="15"/>
    <row r="1366" ht="15"/>
    <row r="1367" ht="15"/>
    <row r="1368" ht="15"/>
    <row r="1369"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1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39067</v>
      </c>
      <c r="B2" s="150" t="s">
        <v>5398</v>
      </c>
      <c r="C2" s="149">
        <v>1</v>
      </c>
      <c r="D2" s="150" t="s">
        <v>34463</v>
      </c>
      <c r="E2" s="149" t="s">
        <v>39068</v>
      </c>
      <c r="F2" s="151">
        <v>45926.772847222222</v>
      </c>
      <c r="G2" s="152">
        <f ca="1">IFERROR(NOW()-F2,"-")</f>
        <v>12.460657638890552</v>
      </c>
      <c r="H2" s="153">
        <v>45927.449074074102</v>
      </c>
      <c r="I2" s="150" t="str">
        <f>IFERROR(VLOOKUP(D2,DB!A:F,6,0),"")</f>
        <v>SCECO</v>
      </c>
      <c r="J2" s="150" t="str">
        <f>IFERROR(VLOOKUP(D2,DB!A:G,7,0),"")</f>
        <v>Weak</v>
      </c>
      <c r="K2" s="149" t="s">
        <v>39069</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45939.233504861113</v>
      </c>
      <c r="H3" s="153">
        <v>45927.987534722219</v>
      </c>
      <c r="I3" s="150" t="str">
        <f>IFERROR(VLOOKUP(D3,DB!A:F,6,0),"")</f>
        <v>SCECO</v>
      </c>
      <c r="J3" s="150" t="str">
        <f>IFERROR(VLOOKUP(D3,DB!A:G,7,0),"")</f>
        <v>Vandalized</v>
      </c>
      <c r="K3" s="149" t="s">
        <v>39070</v>
      </c>
      <c r="L3" s="150" t="str">
        <f>IFERROR(VLOOKUP(D3,DB!A:I,9,0),"")</f>
        <v>Latis</v>
      </c>
    </row>
    <row r="4" spans="1:16383" ht="31.5" customHeight="1">
      <c r="A4" s="149" t="s">
        <v>39071</v>
      </c>
      <c r="B4" s="150" t="s">
        <v>5398</v>
      </c>
      <c r="C4" s="149">
        <v>1</v>
      </c>
      <c r="D4" s="150" t="s">
        <v>32861</v>
      </c>
      <c r="E4" s="149" t="s">
        <v>39068</v>
      </c>
      <c r="F4" s="151">
        <v>45933.880972222221</v>
      </c>
      <c r="G4" s="152">
        <f ca="1">IFERROR(NOW()-F4,"-")</f>
        <v>5.3525326388917165</v>
      </c>
      <c r="H4" s="153">
        <v>45929.455266203702</v>
      </c>
      <c r="I4" s="150" t="str">
        <f>IFERROR(VLOOKUP(D4,DB!A:F,6,0),"")</f>
        <v>SCECO</v>
      </c>
      <c r="J4" s="150" t="str">
        <f>IFERROR(VLOOKUP(D4,DB!A:G,7,0),"")</f>
        <v>In progress</v>
      </c>
      <c r="K4" s="149" t="s">
        <v>39069</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39072</v>
      </c>
      <c r="B5" s="150" t="s">
        <v>5398</v>
      </c>
      <c r="C5" s="149">
        <v>1</v>
      </c>
      <c r="D5" s="150" t="s">
        <v>33408</v>
      </c>
      <c r="E5" s="149" t="s">
        <v>38964</v>
      </c>
      <c r="F5" s="151">
        <v>45934.942245370374</v>
      </c>
      <c r="G5" s="152">
        <f ca="1">IFERROR(NOW()-F5,"-")</f>
        <v>4.2912594907393213</v>
      </c>
      <c r="H5" s="153">
        <v>45934.470231481479</v>
      </c>
      <c r="I5" s="150" t="str">
        <f>IFERROR(VLOOKUP(D5,DB!A:F,6,0),"")</f>
        <v>SCECO</v>
      </c>
      <c r="J5" s="150" t="str">
        <f>IFERROR(VLOOKUP(D5,DB!A:G,7,0),"")</f>
        <v>Dead</v>
      </c>
      <c r="K5" s="149" t="s">
        <v>39069</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45939.233504861113</v>
      </c>
      <c r="H6" s="155">
        <v>45937.667847222219</v>
      </c>
      <c r="I6" s="150" t="str">
        <f>IFERROR(VLOOKUP(D6,DB!A:F,6,0),"")</f>
        <v>SCECO</v>
      </c>
      <c r="J6" s="150" t="str">
        <f>IFERROR(VLOOKUP(D6,DB!A:G,7,0),"")</f>
        <v>Weak</v>
      </c>
      <c r="K6" s="156" t="s">
        <v>39073</v>
      </c>
      <c r="L6" s="150" t="str">
        <f>IFERROR(VLOOKUP(D6,DB!A:I,9,0),"")</f>
        <v>Latis</v>
      </c>
    </row>
    <row r="7" spans="1:16383" ht="31.5" customHeight="1">
      <c r="A7" s="162"/>
      <c r="B7" s="162" t="str">
        <f>IFERROR(VLOOKUP(D7,DB!A:K,11,0),"")</f>
        <v/>
      </c>
      <c r="C7" s="162"/>
      <c r="D7" s="160"/>
      <c r="E7" s="162"/>
      <c r="F7" s="162"/>
      <c r="G7" s="152">
        <f ca="1">IFERROR(NOW()-F7,"-")</f>
        <v>45939.233504861113</v>
      </c>
      <c r="H7" s="162"/>
      <c r="I7" s="162" t="str">
        <f>IFERROR(VLOOKUP(D7,DB!A:F,6,0),"")</f>
        <v/>
      </c>
      <c r="J7" s="162" t="str">
        <f>IFERROR(VLOOKUP(D7,DB!A:G,7,0),"")</f>
        <v/>
      </c>
      <c r="K7" s="162"/>
      <c r="L7" s="162" t="str">
        <f>IFERROR(VLOOKUP(D7,DB!A:I,9,0),"")</f>
        <v/>
      </c>
    </row>
    <row r="8" spans="1:16383" ht="31.5" customHeight="1">
      <c r="A8" s="162"/>
      <c r="B8" s="162" t="str">
        <f>IFERROR(VLOOKUP(D8,DB!A:K,11,0),"")</f>
        <v/>
      </c>
      <c r="C8" s="162"/>
      <c r="D8" s="161"/>
      <c r="E8" s="162"/>
      <c r="F8" s="162"/>
      <c r="G8" s="152">
        <f ca="1">IFERROR(NOW()-F8,"-")</f>
        <v>45939.233504861113</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45939.233504861113</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45939.233504861113</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45939.233504861113</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45939.233504861113</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45939.233504861113</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45939.233504861113</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45939.233504861113</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45939.233504861113</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45939.233504861113</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45939.233504861113</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45939.233504861113</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45939.233504861113</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45939.233504861113</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45939.233504861113</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45939.233504861113</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45939.233504861113</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45939.233504861113</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45939.233504861113</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45939.233504861113</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45939.233504861113</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45939.233504861113</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45939.233504861113</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45939.233504861113</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45939.233504861113</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45939.233504861113</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45939.233504861113</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45939.233504861113</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45939.233504861113</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45939.233504861113</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45939.233504861113</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45939.233504861113</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45939.233504861113</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45939.233504861113</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45939.233504861113</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45939.233504861113</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45939.233504861113</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45939.233504861113</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45939.233504861113</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45939.233504861113</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45939.233504861113</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45939.233504861113</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45939.233504861113</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45939.233504861113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45939.233504861113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45939.233504861113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45939.233504861113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45939.233504861113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45939.233504861113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45939.233504861113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45939.233504861113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45939.233504861113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45939.233504861113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45939.233504861113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45939.233504861113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45939.233504861113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45939.233504861113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45939.233504861113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45939.233504861113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45939.233504861113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45939.233504861113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45939.233504861113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45939.233504861113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45939.233504861113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45939.233504861113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45939.233504861113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45939.233504861113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45939.233504861113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45939.233504861113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45939.233504861113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45939.233504861113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45939.233504861113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45939.233504861113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45939.233504861113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45939.233504861113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45939.233504861113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45939.233504861113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45939.233504861113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45939.233504861113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45939.233504861113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45939.233504861113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45939.233504861113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45939.233504861113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45939.233504861113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45939.233504861113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45939.233504861113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45939.233504861113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45939.233504861113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45939.233504861113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45939.233504861113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45939.233504861113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45939.233504861113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45939.233504861113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45939.233504861113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45939.233504861113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45939.233504861113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45939.233504861113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45939.233504861113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45939.233504861113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45939.233504861113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45939.233504861113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45939.233504861113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45939.233504861113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45939.233504861113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45939.233504861113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45939.233504861113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45939.233504861113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45939.233504861113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45939.233504861113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45939.233504861113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45939.233504861113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45939.233504861113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45939.233504861113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45939.233504861113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45939.233504861113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45939.233504861113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45939.233504861113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45939.233504861113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45939.233504861113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45939.233504861113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45939.233504861113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45939.233504861113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45939.233504861113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45939.233504861113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45939.233504861113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45939.233504861113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45939.233504861113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45939.233504861113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45939.233504861113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45939.233504861113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45939.233504861113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45939.233504861113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45939.233504861113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45939.233504861113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45939.233504861113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45939.233504861113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45939.233504861113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45939.233504861113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45939.233504861113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45939.233504861113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45939.233504861113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45939.233504861113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45939.233504861113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45939.233504861113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45939.233504861113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45939.233504861113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45939.233504861113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45939.233504861113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45939.233504861113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45939.233504861113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45939.233504861113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45939.233504861113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45939.233504861113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45939.233504861113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45939.233504861113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45939.233504861113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45939.233504861113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45939.233504861113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45939.233504861113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45939.233504861113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45939.233504861113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45939.233504861113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45939.233504861113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45939.233504861113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45939.233504861113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45939.233504861113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45939.233504861113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45939.233504861113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45939.233504861113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45939.233504861113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45939.233504861113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45939.233504861113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45939.233504861113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45939.233504861113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45939.233504861113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45939.233504861113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45939.233504861113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45939.233504861113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45939.233504861113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45939.233504861113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45939.233504861113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45939.233504861113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45939.233504861113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45939.233504861113</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45939.233504861113</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45939.233504861113</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45939.233504861113</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45939.233504861113</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45939.233504861113</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45939.233504861113</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45939.233504861113</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45939.233504861113</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45939.233504861113</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45939.233504861113</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45939.233504861113</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45939.233504861113</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45939.233504861113</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45939.233504861113</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45939.233504861113</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45939.233504861113</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45939.233504861113</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45939.233504861113</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45939.233504861113</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45939.233504861113</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45939.233504861113</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45939.233504861113</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45939.233504861113</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45939.233504861113</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45939.233504861113</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45939.233504861113</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2025-10-09T02:38:15Z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