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18" documentId="13_ncr:1_{F6CB121F-512D-4AA6-A0C1-0FB36C537598}" xr6:coauthVersionLast="47" xr6:coauthVersionMax="47" xr10:uidLastSave="{E350357B-CB3F-4E54-9299-62E9EA41432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<sst xmlns="http://schemas.openxmlformats.org/spreadsheetml/2006/main" count="178572" uniqueCount="39072">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</sst>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286.68340636573703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6.1880938657341176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45949.631832291663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45949.631832291663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45949.631832291663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45949.631832291663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45949.631832291663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45949.631832291663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45949.631832291663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45949.631832291663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45949.631832291663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45949.631832291663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45949.631832291663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45949.631832291663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45949.631832291663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45949.631832291663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45949.631832291663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45949.631832291663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45949.631832291663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45949.631832291663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45949.631832291663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45949.631832291663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45949.631832291663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45949.631832291663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45949.631832291663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45949.631832291663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45949.631832291663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45949.631832291663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45949.631832291663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45949.631832291663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45949.631832291663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45949.631832291663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45949.631832291663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45949.631832291663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45949.631832291663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45949.631832291663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45949.631832291663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45949.631832291663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45949.631832291663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45949.631832291663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45949.631832291663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45949.631832291663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45949.631832291663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45949.631832291663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45949.631832291663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45949.631832291663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45949.631832291663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45949.631832291663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45949.631832291663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45949.631832291663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45949.631832291663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45949.631832291663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45949.631832291663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45949.631832291663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45949.631832291663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45949.631832291663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45949.631832291663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45949.631832291663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45949.631832291663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45949.631832291663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45949.631832291663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45949.631832291663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45949.631832291663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45949.631832291663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45949.631832291663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45949.631832291663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45949.631832291663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45949.631832291663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45949.631832291663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45949.631832291663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45949.631832291663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45949.631832291663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45949.631832291663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45949.631832291663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45949.631832291663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45949.631832291663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45949.631832291663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45949.631832291663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45949.631832291663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45949.631832291663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45949.631832291663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45949.631832291663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45949.631832291663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45949.631832291663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45949.631832291663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45949.631832291663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45949.631832291663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45949.631832291663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45949.631832291663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45949.631832291663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45949.631832291663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45949.631832291663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45949.631832291663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45949.631832291663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45949.631832291663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45949.631832291663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45949.631832291663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45949.631832291663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45949.631832291663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45949.631832291663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45949.631832291663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45949.631832291663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A3FC9EB-F5CF-465F-B98D-945D2146FA7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142.90474895833177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124.63199432870169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5.1360568286982016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45949.631832291663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45949.631832291663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45949.631832291663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45949.631832291663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45949.631832291663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45949.631832291663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45949.631832291663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45949.631832291663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45949.631832291663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45949.631832291663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45949.631832291663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45949.631832291663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45949.631832291663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45949.631832291663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45949.631832291663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45949.631832291663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45949.631832291663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45949.631832291663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45949.631832291663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45949.631832291663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45949.631832291663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45949.631832291663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45949.631832291663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45949.631832291663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45949.631832291663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45949.631832291663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45949.631832291663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45949.631832291663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45949.631832291663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45949.631832291663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45949.631832291663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45949.631832291663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45949.631832291663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45949.631832291663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45949.631832291663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45949.631832291663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45949.631832291663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45949.631832291663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45949.631832291663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45949.631832291663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45949.631832291663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45949.631832291663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45949.631832291663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45949.631832291663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45949.631832291663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45949.631832291663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45949.631832291663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45949.631832291663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45949.631832291663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45949.631832291663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45949.631832291663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45949.631832291663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45949.631832291663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45949.631832291663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45949.631832291663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45949.631832291663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45949.631832291663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45949.631832291663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45949.631832291663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45949.631832291663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45949.631832291663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45949.631832291663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45949.631832291663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45949.631832291663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45949.631832291663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45949.631832291663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45949.631832291663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45949.631832291663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45949.631832291663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45949.631832291663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45949.631832291663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45949.631832291663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45949.631832291663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45949.631832291663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45949.631832291663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45949.631832291663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45949.631832291663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45949.631832291663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45949.631832291663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45949.631832291663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45949.631832291663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45949.631832291663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45949.631832291663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45949.631832291663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45949.631832291663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45949.631832291663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45949.631832291663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45949.631832291663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45949.631832291663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45949.631832291663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45949.631832291663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45949.631832291663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45949.631832291663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45949.631832291663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45949.631832291663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45949.631832291663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45949.631832291663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45949.631832291663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45949.631832291663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45949.631832291663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45949.631832291663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45949.631832291663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45949.631832291663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45949.631832291663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45949.631832291663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45949.631832291663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45949.631832291663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45949.631832291663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45949.631832291663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45949.631832291663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45949.631832291663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45949.631832291663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45949.631832291663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45949.631832291663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45949.631832291663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45949.631832291663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45949.631832291663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45949.631832291663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45949.631832291663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45949.631832291663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45949.631832291663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45949.631832291663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45949.631832291663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45949.631832291663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45949.631832291663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45949.631832291663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45949.631832291663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45949.631832291663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45949.631832291663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45949.631832291663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45949.631832291663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45949.631832291663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45949.631832291663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45949.631832291663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45949.631832291663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45949.631832291663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45949.631832291663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45949.631832291663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45949.631832291663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45949.631832291663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45949.631832291663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45949.631832291663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45949.631832291663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45949.631832291663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45949.631832291663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45949.631832291663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45949.631832291663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45949.631832291663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45949.631832291663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45949.631832291663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45949.631832291663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45949.631832291663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45949.631832291663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45949.631832291663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45949.631832291663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45949.631832291663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45949.631832291663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45949.631832291663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45949.631832291663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45949.631832291663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45949.631832291663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45949.631832291663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45949.631832291663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45949.631832291663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45949.631832291663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45949.631832291663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45949.631832291663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45949.631832291663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45949.631832291663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45949.631832291663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45949.631832291663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45949.631832291663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45949.631832291663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45949.631832291663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45949.631832291663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45949.631832291663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45949.631832291663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45949.631832291663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45949.631832291663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45949.631832291663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45949.631832291663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45949.631832291663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45949.631832291663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45949.631832291663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45949.631832291663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45949.631832291663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45949.631832291663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45949.631832291663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45949.631832291663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45949.631832291663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45949.631832291663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45949.631832291663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45949.631832291663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45949.631832291663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45949.631832291663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45949.631832291663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45949.631832291663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45949.631832291663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45949.631832291663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45949.631832291663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45949.631832291663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45949.631832291663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45949.631832291663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45949.631832291663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45949.631832291663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45949.631832291663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45949.631832291663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45949.631832291663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45949.631832291663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45949.631832291663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45949.631832291663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45949.631832291663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45949.631832291663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45949.631832291663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45949.631832291663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45949.631832291663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45949.631832291663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45949.631832291663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45949.631832291663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45949.631832291663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45949.631832291663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45949.631832291663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45949.631832291663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45949.631832291663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45949.631832291663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45949.631832291663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45949.631832291663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45949.631832291663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45949.631832291663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45949.631832291663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45949.631832291663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45949.631832291663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45949.631832291663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45949.631832291663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45949.631832291663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45949.631832291663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45949.631832291663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45949.631832291663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45949.631832291663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45949.631832291663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45949.631832291663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45949.631832291663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45949.631832291663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45949.631832291663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45949.631832291663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45949.631832291663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45949.631832291663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45949.631832291663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45949.631832291663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45949.631832291663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45949.631832291663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45949.631832291663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45949.631832291663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45949.631832291663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45949.631832291663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45949.631832291663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45949.631832291663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45949.631832291663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45949.631832291663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45949.631832291663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45949.631832291663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45949.631832291663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45949.631832291663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45949.631832291663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45949.631832291663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45949.631832291663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45949.631832291663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45949.631832291663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45949.631832291663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45949.631832291663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45949.631832291663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45949.631832291663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45949.631832291663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45949.631832291663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45949.631832291663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45949.631832291663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45949.631832291663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45949.631832291663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45949.631832291663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45949.631832291663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45949.631832291663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45949.631832291663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45949.631832291663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45949.631832291663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45949.631832291663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45949.631832291663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45949.631832291663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45949.631832291663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45949.631832291663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45949.631832291663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45949.631832291663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45949.631832291663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45949.631832291663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45949.631832291663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45949.631832291663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45949.631832291663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45949.631832291663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45949.631832291663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45949.631832291663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45949.631832291663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45949.631832291663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45949.631832291663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45949.631832291663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45949.631832291663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45949.631832291663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45949.631832291663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45949.631832291663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45949.631832291663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45949.631832291663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45949.631832291663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45949.631832291663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45949.631832291663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45949.631832291663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45949.631832291663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45949.631832291663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45949.631832291663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45949.631832291663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45949.631832291663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45949.631832291663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45949.631832291663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45949.631832291663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45949.631832291663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45949.631832291663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45949.631832291663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45949.631832291663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45949.631832291663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45949.631832291663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45949.631832291663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45949.631832291663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45949.631832291663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45949.631832291663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45949.631832291663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45949.631832291663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45949.631832291663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45949.631832291663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45949.631832291663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45949.631832291663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45949.631832291663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45949.631832291663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45949.631832291663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45949.631832291663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45949.631832291663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45949.631832291663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45949.631832291663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45949.631832291663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45949.631832291663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45949.631832291663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45949.631832291663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45949.631832291663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45949.631832291663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45949.631832291663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45949.631832291663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45949.631832291663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45949.631832291663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45949.631832291663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45949.631832291663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45949.631832291663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45949.631832291663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45949.631832291663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45949.631832291663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45949.631832291663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45949.631832291663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45949.631832291663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45949.631832291663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45949.631832291663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45949.631832291663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45949.631832291663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45949.631832291663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45949.631832291663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45949.631832291663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45949.631832291663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45949.631832291663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45949.631832291663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45949.631832291663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45949.631832291663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45949.631832291663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45949.631832291663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45949.631832291663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45949.631832291663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45949.631832291663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45949.631832291663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45949.631832291663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45949.631832291663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45949.631832291663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45949.631832291663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45949.631832291663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45949.631832291663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45949.631832291663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45949.631832291663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45949.631832291663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45949.631832291663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45949.631832291663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45949.631832291663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45949.631832291663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45949.631832291663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45949.631832291663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45949.631832291663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45949.631832291663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45949.631832291663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45949.631832291663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45949.631832291663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45949.631832291663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45949.631832291663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45949.631832291663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45949.631832291663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45949.631832291663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45949.631832291663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45949.631832291663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45949.631832291663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45949.631832291663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45949.631832291663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45949.631832291663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45949.631832291663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45949.631832291663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45949.631832291663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45949.631832291663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45949.631832291663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45949.631832291663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45949.631832291663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45949.631832291663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45949.631832291663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45949.631832291663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45949.631832291663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45949.631832291663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45949.631832291663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45949.631832291663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45949.631832291663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45949.631832291663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45949.631832291663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45949.631832291663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45949.631832291663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45949.631832291663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45949.631832291663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45949.631832291663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45949.631832291663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45949.631832291663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45949.631832291663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45949.631832291663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45949.631832291663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45949.631832291663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45949.631832291663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45949.631832291663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45949.631832291663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45949.631832291663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45949.631832291663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45949.631832291663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45949.631832291663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45949.631832291663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45949.631832291663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45949.631832291663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45949.631832291663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45949.631832291663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45949.631832291663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45949.631832291663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45949.631832291663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45949.631832291663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45949.631832291663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45949.631832291663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45949.631832291663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45949.631832291663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45949.631832291663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45949.631832291663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45949.631832291663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45949.631832291663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45949.631832291663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45949.631832291663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45949.631832291663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45949.631832291663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45949.631832291663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45949.631832291663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45949.631832291663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45949.631832291663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45949.631832291663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45949.631832291663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45949.631832291663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45949.631832291663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45949.631832291663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45949.631832291663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45949.631832291663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45949.631832291663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45949.631832291663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45949.631832291663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45949.631832291663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45949.631832291663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45949.631832291663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45949.631832291663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45949.631832291663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45949.631832291663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45949.631832291663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45949.631832291663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45949.631832291663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45949.631832291663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45949.631832291663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45949.631832291663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45949.631832291663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45949.631832291663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45949.631832291663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45949.631832291663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45949.631832291663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45949.631832291663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45949.631832291663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45949.631832291663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45949.631832291663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45949.631832291663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45949.631832291663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45949.631832291663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45949.631832291663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45949.631832291663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45949.631832291663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45949.631832291663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45949.631832291663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45949.631832291663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45949.631832291663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45949.631832291663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45949.631832291663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45949.631832291663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45949.631832291663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45949.631832291663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45949.631832291663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45949.631832291663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45949.631832291663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45949.631832291663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45949.631832291663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45949.631832291663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45949.631832291663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45949.631832291663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45949.631832291663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45949.631832291663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45949.631832291663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45949.631832291663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45949.631832291663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45949.631832291663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45949.631832291663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45949.631832291663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45949.631832291663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45949.631832291663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45949.631832291663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45949.631832291663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45949.631832291663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45949.631832291663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45949.631832291663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45949.631832291663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45949.631832291663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45949.631832291663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45949.631832291663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45949.631832291663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45949.631832291663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45949.631832291663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45949.631832291663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45949.631832291663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45949.631832291663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45949.631832291663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45949.631832291663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45949.631832291663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45949.631832291663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45949.631832291663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45949.631832291663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45949.631832291663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45949.631832291663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45949.631832291663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45949.631832291663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45949.631832291663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45949.631832291663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45949.631832291663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45949.631832291663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45949.631832291663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45949.631832291663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45949.631832291663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45949.631832291663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45949.631832291663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45949.631832291663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45949.631832291663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45949.631832291663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45949.631832291663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45949.631832291663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45949.631832291663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45949.631832291663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45949.631832291663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45949.631832291663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45949.631832291663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45949.631832291663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45949.631832291663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45949.631832291663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45949.631832291663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45949.631832291663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45949.631832291663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45949.631832291663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45949.631832291663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45949.631832291663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45949.631832291663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45949.631832291663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45949.631832291663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45949.631832291663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45949.631832291663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45949.631832291663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45949.631832291663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45949.631832291663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45949.631832291663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45949.631832291663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45949.631832291663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45949.631832291663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45949.631832291663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45949.631832291663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45949.631832291663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45949.631832291663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45949.631832291663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45949.631832291663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45949.631832291663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45949.631832291663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45949.631832291663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45949.631832291663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45949.631832291663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45949.631832291663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45949.631832291663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45949.631832291663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45949.631832291663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45949.631832291663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45949.631832291663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45949.631832291663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45949.631832291663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45949.631832291663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45949.631832291663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45949.631832291663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45949.631832291663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45949.631832291663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45949.631832291663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45949.631832291663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45949.631832291663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45949.631832291663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45949.631832291663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45949.631832291663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45949.631832291663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45949.631832291663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45949.631832291663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45949.631832291663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45949.631832291663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45949.631832291663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45949.631832291663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45949.631832291663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45949.631832291663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45949.631832291663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45949.631832291663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45949.631832291663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45949.631832291663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45949.631832291663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45949.631832291663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45949.631832291663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45949.631832291663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45949.631832291663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45949.631832291663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45949.631832291663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45949.631832291663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45949.631832291663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45949.631832291663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45949.631832291663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45949.631832291663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45949.631832291663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45949.631832291663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45949.631832291663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45949.631832291663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45949.631832291663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45949.631832291663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45949.631832291663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45949.631832291663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45949.631832291663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45949.631832291663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45949.631832291663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45949.631832291663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45949.631832291663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45949.631832291663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45949.631832291663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45949.631832291663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45949.631832291663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45949.631832291663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45949.631832291663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45949.631832291663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45949.631832291663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45949.631832291663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45949.631832291663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45949.631832291663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45949.631832291663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45949.631832291663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45949.631832291663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45949.631832291663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45949.631832291663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45949.631832291663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45949.631832291663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45949.631832291663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45949.631832291663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45949.631832291663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45949.631832291663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45949.631832291663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45949.631832291663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45949.631832291663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45949.631832291663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45949.631832291663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45949.631832291663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45949.631832291663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45949.631832291663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45949.631832291663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45949.631832291663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45949.631832291663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45949.631832291663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45949.631832291663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45949.631832291663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45949.631832291663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45949.631832291663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45949.631832291663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45949.631832291663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45949.631832291663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45949.631832291663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45949.631832291663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45949.631832291663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45949.631832291663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45949.631832291663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45949.631832291663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45949.631832291663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45949.631832291663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45949.631832291663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45949.631832291663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45949.631832291663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45949.631832291663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45949.631832291663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45949.631832291663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45949.631832291663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45949.631832291663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45949.631832291663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45949.631832291663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45949.631832291663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45949.631832291663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45949.631832291663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45949.631832291663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45949.631832291663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45949.631832291663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45949.631832291663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45949.631832291663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45949.631832291663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45949.631832291663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45949.631832291663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45949.631832291663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45949.631832291663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45949.631832291663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45949.631832291663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45949.631832291663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45949.631832291663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45949.631832291663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45949.631832291663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45949.631832291663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45949.631832291663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45949.631832291663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45949.631832291663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45949.631832291663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45949.631832291663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45949.631832291663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45949.631832291663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45949.631832291663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45949.631832291663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45949.631832291663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45949.631832291663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45949.631832291663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45949.631832291663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45949.631832291663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45949.631832291663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45949.631832291663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45949.631832291663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45949.631832291663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45949.631832291663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45949.631832291663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45949.631832291663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45949.631832291663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45949.631832291663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45949.631832291663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45949.631832291663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45949.631832291663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45949.631832291663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45949.631832291663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45949.631832291663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45949.631832291663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45949.631832291663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45949.631832291663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45949.631832291663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45949.631832291663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45949.631832291663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45949.631832291663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45949.631832291663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45949.631832291663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45949.631832291663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45949.631832291663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45949.631832291663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45949.631832291663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45949.631832291663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45949.631832291663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45949.631832291663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45949.631832291663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45949.631832291663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45949.631832291663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45949.631832291663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45949.631832291663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45949.631832291663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45949.631832291663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45949.631832291663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45949.631832291663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45949.631832291663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45949.631832291663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45949.631832291663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45949.631832291663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45949.631832291663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45949.631832291663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45949.631832291663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45949.631832291663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45949.631832291663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45949.631832291663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45949.631832291663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45949.631832291663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45949.631832291663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45949.631832291663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45949.631832291663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45949.631832291663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45949.631832291663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45949.631832291663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45949.631832291663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45949.631832291663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45949.631832291663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45949.631832291663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45949.631832291663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45949.631832291663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45949.631832291663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45949.631832291663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45949.631832291663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45949.631832291663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45949.631832291663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45949.631832291663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45949.631832291663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45949.631832291663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45949.631832291663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45949.631832291663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45949.631832291663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45949.631832291663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45949.631832291663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45949.631832291663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45949.631832291663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45949.631832291663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45949.631832291663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45949.631832291663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45949.631832291663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45949.631832291663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45949.631832291663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45949.631832291663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45949.631832291663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45949.631832291663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45949.631832291663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45949.631832291663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45949.631832291663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45949.631832291663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45949.631832291663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45949.631832291663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45949.631832291663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45949.631832291663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45949.631832291663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45949.631832291663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45949.631832291663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45949.631832291663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45949.631832291663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45949.631832291663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45949.631832291663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45949.631832291663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45949.631832291663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45949.631832291663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45949.631832291663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45949.631832291663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45949.631832291663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45949.631832291663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45949.631832291663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45949.631832291663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45949.631832291663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45949.631832291663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45949.631832291663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45949.631832291663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45949.631832291663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45949.631832291663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45949.631832291663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45949.631832291663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45949.631832291663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45949.631832291663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45949.631832291663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45949.631832291663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45949.631832291663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45949.631832291663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45949.631832291663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45949.631832291663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45949.631832291663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45949.631832291663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45949.631832291663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45949.631832291663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45949.631832291663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45949.631832291663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45949.631832291663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45949.631832291663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45949.631832291663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45949.631832291663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45949.631832291663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45949.631832291663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45949.631832291663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45949.631832291663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45949.631832291663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45949.631832291663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45949.631832291663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45949.631832291663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45949.631832291663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45949.631832291663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45949.631832291663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45949.631832291663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45949.631832291663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45949.631832291663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45949.631832291663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45949.631832291663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45949.631832291663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45949.631832291663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45949.631832291663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45949.631832291663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45949.631832291663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45949.631832291663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45949.631832291663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45949.631832291663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45949.631832291663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45949.631832291663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45949.631832291663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45949.631832291663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45949.631832291663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45949.631832291663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45949.631832291663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45949.631832291663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45949.631832291663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45949.631832291663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45949.631832291663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45949.631832291663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45949.631832291663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45949.631832291663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45949.631832291663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45949.631832291663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45949.631832291663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45949.631832291663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45949.631832291663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45949.631832291663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45949.631832291663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45949.631832291663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45949.631832291663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45949.631832291663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45949.631832291663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45949.631832291663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45949.631832291663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45949.631832291663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45949.631832291663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45949.631832291663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45949.631832291663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45949.631832291663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45949.631832291663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45949.631832291663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45949.631832291663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45949.631832291663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45949.631832291663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45949.631832291663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45949.631832291663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45949.631832291663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45949.631832291663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45949.631832291663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45949.631832291663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45949.631832291663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45949.631832291663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45949.631832291663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45949.631832291663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45949.631832291663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45949.631832291663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45949.631832291663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45949.631832291663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45949.631832291663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45949.631832291663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45949.631832291663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45949.631832291663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45949.631832291663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45949.631832291663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45949.631832291663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45949.631832291663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45949.631832291663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45949.631832291663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45949.631832291663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45949.631832291663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45949.631832291663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45949.631832291663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45949.631832291663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45949.631832291663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45949.631832291663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45949.631832291663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45949.631832291663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45949.631832291663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45949.631832291663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45949.631832291663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45949.631832291663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45949.631832291663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45949.631832291663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45949.631832291663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45949.631832291663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45949.631832291663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45949.631832291663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45949.631832291663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45949.631832291663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45949.631832291663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45949.631832291663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45949.631832291663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45949.631832291663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45949.631832291663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45949.631832291663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45949.631832291663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45949.631832291663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45949.631832291663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45949.631832291663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45949.631832291663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45949.631832291663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45949.631832291663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45949.631832291663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45949.631832291663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45949.631832291663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45949.631832291663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45949.631832291663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45949.631832291663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45949.631832291663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45949.631832291663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45949.631832291663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45949.631832291663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45949.631832291663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45949.631832291663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45949.631832291663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45949.631832291663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45949.631832291663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45949.631832291663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45949.631832291663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45949.631832291663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45949.631832291663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45949.631832291663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45949.631832291663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45949.631832291663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45949.631832291663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45949.631832291663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45949.631832291663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45949.631832291663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45949.631832291663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45949.631832291663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45949.631832291663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45949.631832291663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45949.631832291663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45949.631832291663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45949.631832291663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45949.631832291663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45949.631832291663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45949.631832291663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45949.631832291663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45949.631832291663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45949.631832291663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45949.631832291663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45949.631832291663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45949.631832291663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45949.631832291663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45949.631832291663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45949.631832291663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45949.631832291663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45949.631832291663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45949.631832291663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45949.631832291663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45949.631832291663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45949.631832291663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45949.631832291663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45949.631832291663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45949.631832291663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45949.631832291663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45949.631832291663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45949.631832291663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45949.631832291663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45949.631832291663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45949.631832291663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45949.631832291663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45949.631832291663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45949.631832291663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45949.631832291663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45949.631832291663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45949.631832291663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45949.631832291663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45949.631832291663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45949.631832291663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45949.631832291663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45949.631832291663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45949.631832291663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45949.631832291663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45949.631832291663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45949.631832291663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45949.631832291663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45949.631832291663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45949.631832291663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45949.631832291663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45949.631832291663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45949.631832291663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45949.631832291663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45949.631832291663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45949.631832291663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45949.631832291663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45949.631832291663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45949.631832291663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45949.631832291663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45949.631832291663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45949.631832291663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45949.631832291663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45949.631832291663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45949.631832291663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45949.631832291663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45949.631832291663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45949.631832291663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45949.631832291663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45949.631832291663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45949.631832291663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45949.631832291663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45949.631832291663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45949.631832291663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45949.631832291663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45949.631832291663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45949.631832291663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45949.631832291663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45949.631832291663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45949.631832291663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45949.631832291663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45949.631832291663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45949.631832291663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45949.631832291663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45949.631832291663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45949.631832291663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45949.631832291663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45949.631832291663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45949.631832291663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45949.631832291663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45949.631832291663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45949.631832291663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45949.631832291663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45949.631832291663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45949.631832291663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45949.631832291663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45949.631832291663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45949.631832291663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45949.631832291663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45949.631832291663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45949.631832291663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45949.631832291663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45949.631832291663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45949.631832291663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45949.631832291663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45949.631832291663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45949.631832291663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45949.631832291663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45949.631832291663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45949.631832291663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45949.631832291663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45949.631832291663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45949.631832291663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45949.631832291663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45949.631832291663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45949.631832291663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45949.631832291663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45949.631832291663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45949.631832291663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45949.631832291663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45949.631832291663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45949.631832291663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45949.631832291663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45949.631832291663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45949.631832291663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45949.631832291663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45949.631832291663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45949.631832291663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45949.631832291663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45949.631832291663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45949.631832291663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45949.631832291663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45949.631832291663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45949.631832291663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45949.631832291663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45949.631832291663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45949.631832291663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45949.631832291663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45949.631832291663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45949.631832291663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45949.631832291663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45949.631832291663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45949.631832291663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45949.631832291663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45949.631832291663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45949.631832291663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45949.631832291663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45949.631832291663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45949.631832291663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45949.631832291663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45949.631832291663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45949.631832291663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45949.631832291663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45949.631832291663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45949.631832291663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45949.631832291663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45949.631832291663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45949.631832291663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45949.631832291663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45949.631832291663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45949.631832291663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45949.631832291663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45949.631832291663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45949.631832291663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45949.631832291663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45949.631832291663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45949.631832291663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45949.631832291663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45949.631832291663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45949.631832291663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45949.631832291663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45949.631832291663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45949.631832291663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45949.631832291663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45949.631832291663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45949.631832291663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45949.631832291663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45949.631832291663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45949.631832291663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45949.631832291663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45949.631832291663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45949.631832291663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45949.631832291663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45949.631832291663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45949.631832291663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246.15111469906697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3.4968865737027954E-2</v>
      </c>
      <c r="H3" s="125">
        <v>45949.578773148147</v>
      </c>
      <c r="I3" s="121" t="str">
        <f>IFERROR(VLOOKUP(D3,DB!A:F,6,0),"")</f>
        <v>Generator-SG</v>
      </c>
      <c r="J3" s="121" t="str">
        <f>IFERROR(VLOOKUP(D3,DB!A:G,7,0),"")</f>
        <v>Vandalized</v>
      </c>
      <c r="K3" s="127"/>
      <c r="L3" s="123" t="str">
        <f>IFERROR(VLOOKUP(D3,DB!A:I,9,0),"")</f>
        <v>Latis</v>
      </c>
    </row>
    <row r="4" spans="1:16" ht="15" customHeight="1">
      <c r="A4" s="121"/>
      <c r="B4" s="121" t="str">
        <f>IFERROR(VLOOKUP(D4,DB!A:K,11,0),"")</f>
        <v/>
      </c>
      <c r="C4" s="122"/>
      <c r="D4" s="123"/>
      <c r="E4" s="100"/>
      <c r="F4" s="125"/>
      <c r="G4" s="126">
        <f ca="1">IFERROR(NOW()-F4,"")</f>
        <v>45949.631832291663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45949.631832291663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45949.631832291663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45949.631832291663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45949.631832291663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45949.631832291663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45949.631832291663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45949.631832291663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45949.631832291663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45949.631832291663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45949.631832291663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45949.631832291663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45949.631832291663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45949.631832291663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45949.631832291663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45949.631832291663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45949.631832291663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45949.631832291663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45949.631832291663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45949.631832291663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45949.631832291663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45949.631832291663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45949.631832291663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45949.631832291663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45949.631832291663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45949.631832291663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45949.631832291663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45949.631832291663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45949.631832291663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45949.631832291663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45949.631832291663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45949.631832291663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45949.631832291663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45949.631832291663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45949.631832291663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45949.631832291663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45949.631832291663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45949.631832291663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45949.631832291663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45949.631832291663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45949.631832291663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45949.631832291663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45949.631832291663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45949.631832291663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45949.631832291663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45949.631832291663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45949.631832291663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45949.631832291663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45949.631832291663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45949.631832291663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45949.631832291663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45949.631832291663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45949.631832291663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45949.631832291663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45949.631832291663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45949.631832291663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45949.631832291663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45949.631832291663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45949.631832291663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45949.631832291663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45949.631832291663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45949.631832291663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45949.631832291663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45949.631832291663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45949.631832291663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45949.631832291663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45949.631832291663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45949.631832291663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45949.631832291663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45949.631832291663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45949.631832291663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45949.631832291663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45949.631832291663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45949.631832291663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45949.631832291663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45949.631832291663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45949.631832291663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45949.631832291663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45949.631832291663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45949.631832291663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45949.631832291663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45949.631832291663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45949.631832291663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45949.631832291663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45949.631832291663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45949.631832291663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45949.631832291663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45949.631832291663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45949.631832291663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45949.631832291663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45949.631832291663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45949.631832291663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45949.631832291663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45949.631832291663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45949.631832291663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45949.631832291663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45949.631832291663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45949.631832291663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45949.631832291663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45949.631832291663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45949.631832291663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45949.631832291663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45949.631832291663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45949.631832291663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45949.631832291663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45949.631832291663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45949.631832291663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45949.631832291663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45949.631832291663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45949.631832291663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45949.631832291663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45949.631832291663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45949.631832291663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45949.631832291663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45949.631832291663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45949.631832291663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45949.631832291663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45949.631832291663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45949.631832291663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45949.631832291663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45949.631832291663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45949.631832291663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45949.631832291663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45949.631832291663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45949.631832291663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45949.631832291663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45949.631832291663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45949.631832291663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45949.631832291663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45949.631832291663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45949.631832291663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45949.631832291663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45949.631832291663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45949.631832291663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45949.631832291663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45949.631832291663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45949.631832291663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45949.631832291663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45949.631832291663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45949.631832291663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45949.631832291663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45949.631832291663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45949.631832291663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45949.631832291663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45949.631832291663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45949.631832291663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45949.631832291663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45949.631832291663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45949.631832291663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45949.631832291663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45949.631832291663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45949.631832291663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45949.631832291663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45949.631832291663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45949.631832291663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45949.631832291663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45949.631832291663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45949.631832291663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45949.631832291663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45949.631832291663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45949.631832291663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45949.631832291663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45949.631832291663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45949.631832291663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45949.631832291663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45949.631832291663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45949.631832291663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45949.631832291663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45949.631832291663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45949.631832291663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45949.631832291663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45949.631832291663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45949.631832291663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45949.631832291663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45949.631832291663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45949.631832291663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45949.631832291663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45949.631832291663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45949.631832291663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45949.631832291663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45949.631832291663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45949.631832291663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45949.631832291663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45949.631832291663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45949.631832291663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45949.631832291663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45949.631832291663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45949.631832291663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45949.631832291663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45949.631832291663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45949.631832291663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45949.631832291663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45949.631832291663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45949.631832291663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45949.631832291663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45949.631832291663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45949.631832291663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45949.631832291663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45949.631832291663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45949.631832291663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45949.631832291663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45949.631832291663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45949.631832291663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45949.631832291663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45949.631832291663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45949.631832291663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45949.631832291663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45949.631832291663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45949.631832291663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45949.631832291663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45949.631832291663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45949.631832291663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45949.631832291663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45949.631832291663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45949.631832291663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45949.631832291663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45949.631832291663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45949.631832291663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45949.631832291663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45949.631832291663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45949.631832291663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45949.631832291663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45949.631832291663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45949.631832291663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45949.631832291663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45949.631832291663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45949.631832291663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45949.631832291663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45949.631832291663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45949.631832291663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45949.631832291663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45949.631832291663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45949.631832291663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45949.631832291663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45949.631832291663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45949.631832291663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45949.631832291663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45949.631832291663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45949.631832291663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45949.631832291663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45949.631832291663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45949.631832291663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45949.631832291663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45949.631832291663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45949.631832291663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45949.631832291663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45949.631832291663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45949.631832291663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45949.631832291663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45949.631832291663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45949.631832291663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45949.631832291663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45949.631832291663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45949.631832291663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45949.631832291663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45949.631832291663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45949.631832291663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45949.631832291663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45949.631832291663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45949.631832291663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45949.631832291663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45949.631832291663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45949.631832291663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45949.631832291663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45949.631832291663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45949.631832291663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45949.631832291663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45949.631832291663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45949.631832291663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45949.631832291663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45949.631832291663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45949.631832291663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45949.631832291663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45949.631832291663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45949.631832291663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45949.631832291663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45949.631832291663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45949.631832291663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45949.631832291663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45949.631832291663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45949.631832291663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45949.631832291663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45949.631832291663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45949.631832291663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45949.631832291663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45949.631832291663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45949.631832291663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45949.631832291663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45949.631832291663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45949.631832291663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45949.631832291663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45949.631832291663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45949.631832291663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45949.631832291663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45949.631832291663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45949.631832291663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45949.631832291663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45949.631832291663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45949.631832291663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45949.631832291663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45949.631832291663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45949.631832291663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45949.631832291663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45949.631832291663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45949.631832291663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45949.631832291663</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45949.631832291663</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39057</v>
      </c>
      <c r="B2" s="37" t="str">
        <f>IFERROR(VLOOKUP(D2,DB!A:K,11,0),"")</f>
        <v>R5</v>
      </c>
      <c r="C2" s="37">
        <v>3</v>
      </c>
      <c r="D2" s="120" t="s">
        <v>36000</v>
      </c>
      <c r="E2" s="37" t="s">
        <v>38964</v>
      </c>
      <c r="F2" s="38">
        <v>45891.832060185188</v>
      </c>
      <c r="G2" s="150">
        <f ca="1">IFERROR(NOW()-F2,"")</f>
        <v>57.799772106474848</v>
      </c>
      <c r="H2" s="38">
        <v>45891.790393518517</v>
      </c>
      <c r="I2" s="37" t="str">
        <f>IFERROR(VLOOKUP(D2,DB!A:F,6,0),"")</f>
        <v>Generator-SG</v>
      </c>
      <c r="J2" s="37" t="str">
        <f>IFERROR(VLOOKUP(D2,DB!A:G,7,0),"")</f>
        <v>Vandalized</v>
      </c>
      <c r="K2" s="37" t="s">
        <v>39058</v>
      </c>
      <c r="L2" s="37" t="str">
        <f>IFERROR(VLOOKUP(D2,DB!A:I,9,0),"")</f>
        <v>Latis</v>
      </c>
      <c r="M2" s="119"/>
    </row>
    <row r="3" spans="1:13" ht="30.75">
      <c r="A3" s="37" t="s">
        <v>39059</v>
      </c>
      <c r="B3" s="37" t="str">
        <f>IFERROR(VLOOKUP(D3,DB!A:K,11,0),"")</f>
        <v>R5</v>
      </c>
      <c r="C3" s="37">
        <v>1</v>
      </c>
      <c r="D3" s="37" t="s">
        <v>31295</v>
      </c>
      <c r="E3" s="37" t="s">
        <v>39045</v>
      </c>
      <c r="F3" s="38">
        <v>45926.188877314817</v>
      </c>
      <c r="G3" s="150">
        <f t="shared" ref="G3" ca="1" si="0">IFERROR(NOW()-F3,"")</f>
        <v>23.442954976846522</v>
      </c>
      <c r="H3" s="38">
        <v>45926.158159722225</v>
      </c>
      <c r="I3" s="37" t="str">
        <f>IFERROR(VLOOKUP(D3,DB!A:F,6,0),"")</f>
        <v>SCECO</v>
      </c>
      <c r="J3" s="37" t="str">
        <f>IFERROR(VLOOKUP(D3,DB!A:G,7,0),"")</f>
        <v>Good</v>
      </c>
      <c r="K3" s="37" t="s">
        <v>39060</v>
      </c>
      <c r="L3" s="37" t="str">
        <f>IFERROR(VLOOKUP(D3,DB!A:I,9,0),"")</f>
        <v>Latis</v>
      </c>
      <c r="M3" s="119"/>
    </row>
    <row r="4" spans="1:13" ht="30.75">
      <c r="A4" s="37" t="s">
        <v>39061</v>
      </c>
      <c r="B4" s="37" t="str">
        <f>IFERROR(VLOOKUP(D4,DB!A:K,11,0),"")</f>
        <v>R5</v>
      </c>
      <c r="C4" s="37">
        <v>2</v>
      </c>
      <c r="D4" s="37" t="s">
        <v>31159</v>
      </c>
      <c r="E4" s="37" t="s">
        <v>38964</v>
      </c>
      <c r="F4" s="38">
        <v>45944.771574074075</v>
      </c>
      <c r="G4" s="39">
        <f t="shared" ref="G4" ca="1" si="1">IFERROR(NOW()-F4,"")</f>
        <v>4.8602582175881253</v>
      </c>
      <c r="H4" s="38">
        <v>45944.676192129627</v>
      </c>
      <c r="I4" s="37" t="str">
        <f>IFERROR(VLOOKUP(D4,DB!A:F,6,0),"")</f>
        <v>SCECO</v>
      </c>
      <c r="J4" s="37" t="str">
        <f>IFERROR(VLOOKUP(D4,DB!A:G,7,0),"")</f>
        <v>Dead</v>
      </c>
      <c r="K4" s="37" t="s">
        <v>39062</v>
      </c>
      <c r="L4" s="37" t="str">
        <f>IFERROR(VLOOKUP(D4,DB!A:I,9,0),"")</f>
        <v>Latis</v>
      </c>
    </row>
    <row r="5" spans="1:13" ht="45.75">
      <c r="A5" s="163" t="s">
        <v>39063</v>
      </c>
      <c r="B5" s="163" t="str">
        <f>IFERROR(VLOOKUP(D5,DB!A:K,11,0),"")</f>
        <v>R5</v>
      </c>
      <c r="C5" s="163">
        <v>1</v>
      </c>
      <c r="D5" s="163" t="s">
        <v>34747</v>
      </c>
      <c r="E5" s="163" t="s">
        <v>39045</v>
      </c>
      <c r="F5" s="164">
        <v>45948.661111111112</v>
      </c>
      <c r="G5" s="165">
        <f ca="1">IFERROR(NOW()-F5,"")</f>
        <v>0.97072118055075407</v>
      </c>
      <c r="H5" s="164">
        <v>45948.661111111112</v>
      </c>
      <c r="I5" s="163" t="str">
        <f>IFERROR(VLOOKUP(D5,DB!A:F,6,0),"")</f>
        <v>SCECO</v>
      </c>
      <c r="J5" s="163" t="str">
        <f>IFERROR(VLOOKUP(D5,DB!A:G,7,0),"")</f>
        <v>Dead</v>
      </c>
      <c r="K5" s="163" t="s">
        <v>39064</v>
      </c>
      <c r="L5" s="163" t="str">
        <f>IFERROR(VLOOKUP(D5,DB!A:I,9,0),"")</f>
        <v>Latis</v>
      </c>
    </row>
    <row r="6" spans="1:13" ht="15">
      <c r="A6" s="163"/>
      <c r="B6" s="163" t="str">
        <f>IFERROR(VLOOKUP(D6,DB!A:K,11,0),"")</f>
        <v/>
      </c>
      <c r="C6" s="163"/>
      <c r="D6" s="163"/>
      <c r="E6" s="163"/>
      <c r="F6" s="164"/>
      <c r="G6" s="165">
        <f ca="1">IFERROR(NOW()-F6,"")</f>
        <v>45949.631832291663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45949.631832291663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45949.631832291663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45949.631832291663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45949.631832291663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45949.631832291663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45949.631832291663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45949.631832291663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45949.631832291663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45949.631832291663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45949.631832291663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45949.631832291663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45949.631832291663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45949.631832291663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45949.631832291663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45949.631832291663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45949.631832291663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45949.631832291663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45949.631832291663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45949.631832291663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45949.631832291663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45949.631832291663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45949.631832291663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45949.631832291663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45949.631832291663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45949.631832291663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45949.631832291663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45949.631832291663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45949.631832291663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45949.631832291663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45949.631832291663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45949.631832291663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45949.631832291663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45949.631832291663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45949.631832291663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45949.631832291663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45949.631832291663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45949.631832291663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45949.631832291663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45949.631832291663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45949.631832291663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45949.631832291663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45949.631832291663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45949.631832291663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45949.631832291663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45949.631832291663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45949.631832291663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45949.631832291663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45949.631832291663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45949.631832291663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45949.631832291663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45949.631832291663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45949.631832291663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45949.631832291663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45949.631832291663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45949.631832291663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45949.631832291663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45949.631832291663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45949.631832291663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45949.631832291663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45949.631832291663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45949.631832291663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45949.631832291663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45949.631832291663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45949.631832291663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45949.631832291663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45949.631832291663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45949.631832291663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45949.631832291663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45949.631832291663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45949.631832291663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45949.631832291663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45949.631832291663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45949.631832291663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45949.631832291663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45949.631832291663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45949.631832291663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45949.631832291663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45949.631832291663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45949.631832291663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45949.631832291663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45949.631832291663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45949.631832291663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45949.631832291663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45949.631832291663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45949.631832291663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45949.631832291663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45949.631832291663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45949.631832291663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45949.631832291663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45949.631832291663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45949.631832291663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45949.631832291663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45949.631832291663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45949.631832291663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45949.631832291663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45949.631832291663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45949.631832291663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45949.631832291663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45949.631832291663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45949.631832291663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45949.631832291663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45949.631832291663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45949.631832291663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45949.631832291663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45949.631832291663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45949.631832291663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45949.631832291663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45949.631832291663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45949.631832291663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45949.631832291663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45949.631832291663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45949.631832291663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45949.631832291663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45949.631832291663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45949.631832291663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45949.631832291663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45949.631832291663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45949.631832291663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45949.631832291663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45949.631832291663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45949.631832291663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45949.631832291663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45949.631832291663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45949.631832291663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45949.631832291663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45949.631832291663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45949.631832291663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45949.631832291663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45949.631832291663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45949.631832291663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45949.631832291663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45949.631832291663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45949.631832291663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45949.631832291663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45949.631832291663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45949.631832291663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45949.631832291663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45949.631832291663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45949.631832291663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45949.631832291663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45949.631832291663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45949.631832291663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45949.631832291663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45949.631832291663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45949.631832291663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45949.631832291663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45949.631832291663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45949.631832291663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45949.631832291663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45949.631832291663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45949.631832291663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45949.631832291663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45949.631832291663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45949.631832291663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45949.631832291663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45949.631832291663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45949.631832291663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45949.631832291663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45949.631832291663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45949.631832291663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45949.631832291663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45949.631832291663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45949.631832291663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45949.631832291663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45949.631832291663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45949.631832291663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45949.631832291663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45949.631832291663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45949.631832291663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45949.631832291663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45949.631832291663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45949.631832291663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45949.631832291663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45949.631832291663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45949.631832291663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45949.631832291663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45949.631832291663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45949.631832291663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45949.631832291663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45949.631832291663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45949.631832291663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45949.631832291663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45949.631832291663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45949.631832291663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45949.631832291663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45949.631832291663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45949.631832291663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45949.631832291663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45949.631832291663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45949.631832291663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45949.631832291663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45949.631832291663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45949.631832291663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45949.631832291663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45949.631832291663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45949.631832291663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45949.631832291663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45949.631832291663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45949.631832291663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45949.631832291663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45949.631832291663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45949.631832291663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45949.631832291663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45949.631832291663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45949.631832291663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45949.631832291663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45949.631832291663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45949.631832291663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45949.631832291663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45949.631832291663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45949.631832291663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45949.631832291663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45949.631832291663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45949.631832291663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45949.631832291663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45949.631832291663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45949.631832291663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45949.631832291663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45949.631832291663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45949.631832291663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45949.631832291663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45949.631832291663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45949.631832291663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45949.631832291663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45949.631832291663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45949.631832291663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45949.631832291663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45949.631832291663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45949.631832291663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45949.631832291663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45949.631832291663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45949.631832291663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45949.631832291663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45949.631832291663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45949.631832291663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45949.631832291663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45949.631832291663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45949.631832291663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45949.631832291663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45949.631832291663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45949.631832291663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45949.631832291663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45949.631832291663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45949.631832291663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45949.631832291663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45949.631832291663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45949.631832291663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45949.631832291663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45949.631832291663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45949.631832291663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45949.631832291663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45949.631832291663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45949.631832291663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45949.631832291663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45949.631832291663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45949.631832291663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45949.631832291663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45949.631832291663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45949.631832291663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45949.631832291663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45949.631832291663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45949.631832291663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45949.631832291663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45949.631832291663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45949.631832291663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45949.631832291663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45949.631832291663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45949.631832291663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45949.631832291663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45949.631832291663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45949.631832291663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45949.631832291663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45949.631832291663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45949.631832291663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45949.631832291663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45949.631832291663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45949.631832291663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45949.631832291663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45949.631832291663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45949.631832291663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45949.631832291663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45949.631832291663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45949.631832291663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45949.631832291663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45949.631832291663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45949.631832291663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45949.631832291663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45949.631832291663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45949.631832291663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45949.631832291663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45949.631832291663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45949.631832291663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45949.631832291663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45949.631832291663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45949.631832291663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45949.631832291663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45949.631832291663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45949.631832291663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45949.631832291663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45949.631832291663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45949.631832291663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45949.631832291663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45949.631832291663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45949.631832291663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45949.631832291663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45949.631832291663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45949.631832291663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45949.631832291663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45949.631832291663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45949.631832291663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45949.631832291663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45949.631832291663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45949.631832291663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45949.631832291663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45949.631832291663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45949.631832291663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45949.631832291663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45949.631832291663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45949.631832291663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45949.631832291663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45949.631832291663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45949.631832291663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45949.631832291663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45949.631832291663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45949.631832291663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45949.631832291663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45949.631832291663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45949.631832291663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45949.631832291663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45949.631832291663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45949.631832291663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45949.631832291663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45949.631832291663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45949.631832291663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45949.631832291663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45949.631832291663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45949.631832291663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45949.631832291663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45949.631832291663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45949.631832291663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45949.631832291663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45949.631832291663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45949.631832291663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45949.631832291663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45949.631832291663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45949.631832291663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45949.631832291663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45949.631832291663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45949.631832291663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45949.631832291663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45949.631832291663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45949.631832291663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45949.631832291663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45949.631832291663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45949.631832291663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45949.631832291663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45949.631832291663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45949.631832291663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45949.631832291663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45949.631832291663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45949.631832291663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45949.631832291663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45949.631832291663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45949.631832291663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45949.631832291663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45949.631832291663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45949.631832291663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45949.631832291663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45949.631832291663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45949.631832291663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45949.631832291663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45949.631832291663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45949.631832291663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45949.631832291663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45949.631832291663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45949.631832291663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45949.631832291663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45949.631832291663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45949.631832291663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45949.631832291663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45949.631832291663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45949.631832291663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45949.631832291663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45949.631832291663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45949.631832291663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45949.631832291663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45949.631832291663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45949.631832291663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45949.631832291663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45949.631832291663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45949.631832291663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45949.631832291663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45949.631832291663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45949.631832291663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45949.631832291663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45949.631832291663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45949.631832291663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45949.631832291663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45949.631832291663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45949.631832291663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45949.631832291663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45949.631832291663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45949.631832291663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45949.631832291663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45949.631832291663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45949.631832291663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45949.631832291663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45949.631832291663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45949.631832291663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45949.631832291663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45949.631832291663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45949.631832291663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45949.631832291663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45949.631832291663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45949.631832291663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45949.631832291663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45949.631832291663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45949.631832291663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45949.631832291663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45949.631832291663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45949.631832291663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45949.631832291663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45949.631832291663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45949.631832291663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45949.631832291663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45949.631832291663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45949.631832291663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45949.631832291663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45949.631832291663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45949.631832291663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45949.631832291663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45949.631832291663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45949.631832291663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45949.631832291663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45949.631832291663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45949.631832291663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45949.631832291663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45949.631832291663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45949.631832291663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45949.631832291663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45949.631832291663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45949.631832291663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45949.631832291663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45949.631832291663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45949.631832291663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45949.631832291663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45949.631832291663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45949.631832291663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45949.631832291663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45949.631832291663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45949.631832291663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45949.631832291663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45949.631832291663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45949.631832291663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45949.631832291663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45949.631832291663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45949.631832291663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45949.631832291663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45949.631832291663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45949.631832291663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45949.631832291663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45949.631832291663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45949.631832291663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45949.631832291663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45949.631832291663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45949.631832291663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45949.631832291663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45949.631832291663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45949.631832291663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45949.631832291663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45949.631832291663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45949.631832291663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45949.631832291663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45949.631832291663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45949.631832291663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45949.631832291663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45949.631832291663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45949.631832291663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45949.631832291663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45949.631832291663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45949.631832291663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45949.631832291663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45949.631832291663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45949.631832291663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45949.631832291663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45949.631832291663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45949.631832291663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45949.631832291663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45949.631832291663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45949.631832291663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45949.631832291663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45949.631832291663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45949.631832291663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45949.631832291663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45949.631832291663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45949.631832291663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45949.631832291663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45949.631832291663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45949.631832291663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45949.631832291663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45949.631832291663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45949.631832291663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45949.631832291663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45949.631832291663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45949.631832291663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45949.631832291663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45949.631832291663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45949.631832291663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45949.631832291663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45949.631832291663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45949.631832291663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45949.631832291663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45949.631832291663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45949.631832291663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45949.631832291663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45949.631832291663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45949.631832291663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45949.631832291663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45949.631832291663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45949.631832291663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45949.631832291663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45949.631832291663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45949.631832291663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45949.631832291663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45949.631832291663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45949.631832291663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45949.631832291663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45949.631832291663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45949.631832291663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45949.631832291663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45949.631832291663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45949.631832291663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45949.631832291663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45949.631832291663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45949.631832291663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45949.631832291663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45949.631832291663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45949.631832291663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45949.631832291663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45949.631832291663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45949.631832291663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45949.631832291663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45949.631832291663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45949.631832291663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45949.631832291663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45949.631832291663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45949.631832291663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2"/>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39065</v>
      </c>
      <c r="B2" s="143" t="str">
        <f>IFERROR(VLOOKUP(D2,DB!A:K,11,0),"")</f>
        <v>R6</v>
      </c>
      <c r="C2" s="142">
        <v>1</v>
      </c>
      <c r="D2" s="143" t="s">
        <v>34282</v>
      </c>
      <c r="E2" s="142" t="s">
        <v>38964</v>
      </c>
      <c r="F2" s="145">
        <v>45939.529062499998</v>
      </c>
      <c r="G2" s="144">
        <f ca="1">IFERROR(NOW()-F2,"-")</f>
        <v>10.102769791665196</v>
      </c>
      <c r="H2" s="145">
        <v>45927.987534722219</v>
      </c>
      <c r="I2" s="143" t="str">
        <f>IFERROR(VLOOKUP(D2,DB!A:F,6,0),"")</f>
        <v>SCECO</v>
      </c>
      <c r="J2" s="143" t="str">
        <f>IFERROR(VLOOKUP(D2,DB!A:G,7,0),"")</f>
        <v>Vandalized</v>
      </c>
      <c r="K2" s="142" t="s">
        <v>39066</v>
      </c>
      <c r="L2" s="143" t="str">
        <f>IFERROR(VLOOKUP(D2,DB!A:I,9,0),"")</f>
        <v>Latis</v>
      </c>
    </row>
    <row r="3" spans="1:16383" ht="31.5" customHeight="1">
      <c r="A3" s="142" t="s">
        <v>39067</v>
      </c>
      <c r="B3" s="142" t="str">
        <f>IFERROR(VLOOKUP(D3,DB!A:K,11,0),"")</f>
        <v>R6</v>
      </c>
      <c r="C3" s="142">
        <v>1</v>
      </c>
      <c r="D3" s="142" t="s">
        <v>34126</v>
      </c>
      <c r="E3" s="142" t="s">
        <v>38964</v>
      </c>
      <c r="F3" s="145">
        <v>45948.910879629628</v>
      </c>
      <c r="G3" s="144">
        <f ca="1">IFERROR(NOW()-F3,"-")</f>
        <v>0.72095266203541541</v>
      </c>
      <c r="H3" s="145">
        <v>45948.903344907405</v>
      </c>
      <c r="I3" s="142" t="str">
        <f>IFERROR(VLOOKUP(D3,DB!A:F,6,0),"")</f>
        <v>SCECO</v>
      </c>
      <c r="J3" s="142" t="str">
        <f>IFERROR(VLOOKUP(D3,DB!A:G,7,0),"")</f>
        <v>Vandalized</v>
      </c>
      <c r="K3" s="142" t="s">
        <v>39068</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39069</v>
      </c>
      <c r="B4" s="142" t="str">
        <f>IFERROR(VLOOKUP(D4,DB!A:K,11,0),"")</f>
        <v>R6</v>
      </c>
      <c r="C4" s="142">
        <v>1</v>
      </c>
      <c r="D4" s="142" t="s">
        <v>35558</v>
      </c>
      <c r="E4" s="142" t="s">
        <v>39070</v>
      </c>
      <c r="F4" s="145">
        <v>45949.134895833333</v>
      </c>
      <c r="G4" s="144">
        <f ca="1">IFERROR(NOW()-F4,"-")</f>
        <v>0.49693645833031042</v>
      </c>
      <c r="H4" s="145">
        <v>45949.147256944445</v>
      </c>
      <c r="I4" s="142" t="str">
        <f>IFERROR(VLOOKUP(D4,DB!A:F,6,0),"")</f>
        <v>SCECO</v>
      </c>
      <c r="J4" s="142" t="str">
        <f>IFERROR(VLOOKUP(D4,DB!A:G,7,0),"")</f>
        <v>Vandalized</v>
      </c>
      <c r="K4" s="142" t="s">
        <v>39071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c r="B5" s="105" t="str">
        <f>IFERROR(VLOOKUP(D5,DB!A:K,11,0),"")</f>
        <v/>
      </c>
      <c r="C5" s="107"/>
      <c r="D5" s="105"/>
      <c r="E5" s="108"/>
      <c r="F5" s="109"/>
      <c r="G5" s="78">
        <f ca="1">IFERROR(NOW()-F5,"-")</f>
        <v>45949.631832291663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45949.631832291663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45949.631832291663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45949.631832291663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45949.631832291663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45949.631832291663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45949.631832291663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45949.631832291663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45949.631832291663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45949.631832291663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45949.631832291663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45949.631832291663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45949.631832291663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45949.631832291663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45949.631832291663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45949.631832291663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45949.631832291663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45949.631832291663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45949.631832291663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45949.631832291663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45949.631832291663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45949.631832291663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45949.631832291663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45949.631832291663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45949.631832291663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45949.631832291663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45949.631832291663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45949.631832291663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45949.631832291663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45949.631832291663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45949.631832291663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45949.631832291663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45949.631832291663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45949.631832291663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45949.631832291663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45949.631832291663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45949.631832291663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45949.631832291663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45949.631832291663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45949.631832291663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45949.631832291663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45949.631832291663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45949.631832291663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45949.631832291663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45949.631832291663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45949.631832291663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45949.631832291663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45949.631832291663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45949.631832291663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45949.631832291663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45949.631832291663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45949.631832291663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45949.631832291663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45949.631832291663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45949.631832291663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45949.631832291663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45949.631832291663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45949.631832291663</v>
      </c>
      <c r="H62" s="109"/>
      <c r="I62" s="105" t="str">
        <f>IFERROR(VLOOKUP(D62,DB!A:F,6,0),"")</f>
        <v/>
      </c>
      <c r="J62" s="104" t="str">
        <f>IFERROR(VLOOKUP(D62,DB!A:G,7,0),"")</f>
        <v/>
      </c>
      <c r="K62" s="110"/>
      <c r="L62" s="111" t="str">
        <f>IFERROR(VLOOKUP(D62,DB!A:I,9,0),"")</f>
        <v/>
      </c>
    </row>
  </sheetData>
  <dataValidations count="2">
    <dataValidation allowBlank="1" showInputMessage="1" showErrorMessage="1" sqref="E1" xr:uid="{380493DB-286A-4683-AF55-C78F04945A49}"/>
    <dataValidation type="list" allowBlank="1" showInputMessage="1" showErrorMessage="1" sqref="E2:E3 E5:E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