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12" documentId="13_ncr:1_{F6CB121F-512D-4AA6-A0C1-0FB36C537598}" xr6:coauthVersionLast="47" xr6:coauthVersionMax="47" xr10:uidLastSave="{7653E7F1-2A5F-4544-85CA-62CEA14EC45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5" l="1"/>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<sst xmlns="http://schemas.openxmlformats.org/spreadsheetml/2006/main" count="178580" uniqueCount="39076">
  <si>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</si>
  <si>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</si>
  <si>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</si>
  <si>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</si>
  <si>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</si>
  <si>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</si>
  <si>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</si>
  <si>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</si>
  <si>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</si>
  <si>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</si>
  <si>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</si>
  <si>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</si>
  <si>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</si>
  <si>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</si>
  <si>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</si>
  <si>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</si>
  <si>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</si>
  <si>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</si>
  <si>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</si>
  <si>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</si>
  <si>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</si>
  <si>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</si>
  <si>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</si>
  <si>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</si>
  <si>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</si>
  <si>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</si>
  <si>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</si>
  <si>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</si>
  <si>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</si>
  <si>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</si>
  <si>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</si>
  <si>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</si>
  <si>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</si>
  <si>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</si>
  <si>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</si>
  <si>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</si>
  <si>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</si>
  <si>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</si>
  <si>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</si>
  <si>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</si>
  <si>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</si>
  <si>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</si>
  <si>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</si>
  <si>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</si>
  <si>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</si>
  <si>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</si>
  <si>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</si>
  <si>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</si>
  <si>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</si>
  <si>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</si>
  <si>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</si>
  <si>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</si>
  <si>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</si>
  <si>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</si>
  <si>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</si>
  <si>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</si>
  <si>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</si>
  <si>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</si>
  <si>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</si>
  <si>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</si>
  <si>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</si>
  <si>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</si>
  <si>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</si>
  <si>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</si>
  <si>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</si>
  <si>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</si>
  <si>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</si>
  <si>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</si>
  <si>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</si>
  <si>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</si>
  <si>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</si>
  <si>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</si>
  <si>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</si>
  <si>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</si>
  <si>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</si>
  <si>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</si>
  <si>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</si>
  <si>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</si>
  <si>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</si>
  <si>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</si>
  <si>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</si>
  <si>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</si>
  <si>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</si>
  <si>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</si>
  <si>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</si>
  <si>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</si>
  <si>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</si>
  <si>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</si>
  <si>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</si>
  <si>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</si>
  <si>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</si>
  <si>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</si>
  <si>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</si>
  <si>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</si>
  <si>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</si>
  <si>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</si>
  <si>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</si>
  <si>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</si>
  <si>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</si>
  <si>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</si>
  <si>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</si>
  <si>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</si>
  <si>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</si>
  <si>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</si>
  <si>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</si>
  <si>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</si>
  <si>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</si>
  <si>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</si>
  <si>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</si>
  <si>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</si>
  <si>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</si>
  <si>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</si>
  <si>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</si>
  <si>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</si>
  <si>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</si>
  <si>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</si>
  <si>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</si>
  <si>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</si>
  <si>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</si>
  <si>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</si>
  <si>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</si>
  <si>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</si>
  <si>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</si>
  <si>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</si>
  <si>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</si>
  <si>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</si>
  <si>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</si>
  <si>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</si>
  <si>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</si>
  <si>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</si>
  <si>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</si>
  <si>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</si>
  <si>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</si>
  <si>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</si>
  <si>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</si>
  <si>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</si>
  <si>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</si>
  <si>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</si>
  <si>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</si>
  <si>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</si>
  <si>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</si>
  <si>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</si>
  <si>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</si>
  <si>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</si>
  <si>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</si>
  <si>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</si>
  <si>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</si>
  <si>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</si>
  <si>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</si>
  <si>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</si>
  <si>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</si>
  <si>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</si>
  <si>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</si>
  <si>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</si>
  <si>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</si>
  <si>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</si>
  <si>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</si>
  <si>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</si>
  <si>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</si>
  <si>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</si>
  <si>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</si>
  <si>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</si>
  <si>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</si>
  <si>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</si>
  <si>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</si>
  <si>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</si>
  <si>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</si>
  <si>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</si>
  <si>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</si>
  <si>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</si>
  <si>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</si>
  <si>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</si>
  <si>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</si>
  <si>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</si>
  <si>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</si>
  <si>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</si>
  <si>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</si>
  <si>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</si>
  <si>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</si>
  <si>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</si>
  <si>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</si>
  <si>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</si>
  <si>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</si>
  <si>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</si>
  <si>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</si>
  <si>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</si>
  <si>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</si>
  <si>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</si>
  <si>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</si>
  <si>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</si>
  <si>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</si>
  <si>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</si>
  <si>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</si>
  <si>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</si>
  <si>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</si>
  <si>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</si>
  <si>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</si>
  <si>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</si>
  <si>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</si>
  <si>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</si>
  <si>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</si>
  <si>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</si>
  <si>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</si>
  <si>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</si>
  <si>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</si>
  <si>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</si>
  <si>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</si>
  <si>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</si>
  <si>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</si>
  <si>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</si>
  <si>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</si>
  <si>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</si>
  <si>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</si>
  <si>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</si>
  <si>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</si>
  <si>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</si>
  <si>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</si>
  <si>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</si>
  <si>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</si>
  <si>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</si>
  <si>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</si>
  <si>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</si>
  <si>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</si>
  <si>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</si>
  <si>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</si>
  <si>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</si>
  <si>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</si>
  <si>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</si>
  <si>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</si>
  <si>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</si>
  <si>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</si>
  <si>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</si>
  <si>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</si>
  <si>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</si>
  <si>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</si>
  <si>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</si>
  <si>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</si>
  <si>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</si>
  <si>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</si>
  <si>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</si>
  <si>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</si>
  <si>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</si>
  <si>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</si>
  <si>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</si>
  <si>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</si>
  <si>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</si>
  <si>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</si>
  <si>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</si>
  <si>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</si>
  <si>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</si>
  <si>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</si>
  <si>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</si>
  <si>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</si>
  <si>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</si>
  <si>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</si>
  <si>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</si>
  <si>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</si>
  <si>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</si>
  <si>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</si>
  <si>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</si>
  <si>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</si>
  <si>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</si>
  <si>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</si>
  <si>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</si>
  <si>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</si>
  <si>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</si>
  <si>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</si>
  <si>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</si>
  <si>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</si>
  <si>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</si>
  <si>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</si>
  <si>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</si>
  <si>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</si>
  <si>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</si>
  <si>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</si>
  <si>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</si>
  <si>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</si>
  <si>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</si>
  <si>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</si>
  <si>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</si>
  <si>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</si>
  <si>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</si>
  <si>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</si>
  <si>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</si>
  <si>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</si>
  <si>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</si>
  <si>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</si>
  <si>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</si>
  <si>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</si>
  <si>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</si>
  <si>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</si>
  <si>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</si>
  <si>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</si>
  <si>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</si>
  <si>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</si>
  <si>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</si>
  <si>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</si>
  <si>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</si>
  <si>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</si>
  <si>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</si>
  <si>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</si>
  <si>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</si>
  <si>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</si>
  <si>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</si>
  <si>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</si>
  <si>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</si>
  <si>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</si>
  <si>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</si>
  <si>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</si>
  <si>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</si>
  <si>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</si>
  <si>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</si>
  <si>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</si>
  <si>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</si>
  <si>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</si>
  <si>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</si>
  <si>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</si>
  <si>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</si>
  <si>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</si>
  <si>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</si>
  <si>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</si>
  <si>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</si>
  <si>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</si>
  <si>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</si>
  <si>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</si>
  <si>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</si>
  <si>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</si>
  <si>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</si>
  <si>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</si>
  <si>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</si>
  <si>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</si>
  <si>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</si>
  <si>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</si>
  <si>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</si>
  <si>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</si>
  <si>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</si>
  <si>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</si>
  <si>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</si>
  <si>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</si>
  <si>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</si>
  <si>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</si>
  <si>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</si>
  <si>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</si>
  <si>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</si>
  <si>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</si>
  <si>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</si>
  <si>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</si>
  <si>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</si>
  <si>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</si>
  <si>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</si>
  <si>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</si>
  <si>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</si>
  <si>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</si>
  <si>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</si>
  <si>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</si>
  <si>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</si>
  <si>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</si>
  <si>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</si>
  <si>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</si>
  <si>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</si>
  <si>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</si>
  <si>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</si>
  <si>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</si>
  <si>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</si>
  <si>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</si>
  <si>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</si>
  <si>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</si>
  <si>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</si>
  <si>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</si>
  <si>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</si>
  <si>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</si>
  <si>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</si>
  <si>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</si>
  <si>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</si>
  <si>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</si>
  <si>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</si>
  <si>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</si>
  <si>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</si>
  <si>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</si>
  <si>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</si>
  <si>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</si>
  <si>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</si>
  <si>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</si>
  <si>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</si>
  <si>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</si>
  <si>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</si>
  <si>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</si>
  <si>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</si>
  <si>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</si>
  <si>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</si>
  <si>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</si>
  <si>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</si>
  <si>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</si>
  <si>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</si>
  <si>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</si>
  <si>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</si>
  <si>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</si>
  <si>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</si>
  <si>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</si>
  <si>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</si>
  <si>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</si>
  <si>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</si>
  <si>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</si>
  <si>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</si>
  <si>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</si>
  <si>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</si>
  <si>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</si>
  <si>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</si>
  <si>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</si>
  <si>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</si>
  <si>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</si>
  <si>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</si>
  <si>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</si>
  <si>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</si>
  <si>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</si>
  <si>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</si>
  <si>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</si>
  <si>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</si>
  <si>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</si>
  <si>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</si>
  <si>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</si>
  <si>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</si>
  <si>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</si>
  <si>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</si>
  <si>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</si>
  <si>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</si>
  <si>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</si>
  <si>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</si>
  <si>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</si>
  <si>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</si>
  <si>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</si>
  <si>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</si>
  <si>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</si>
  <si>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</si>
  <si>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</si>
  <si>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</si>
  <si>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</si>
  <si>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</si>
  <si>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</si>
  <si>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</si>
  <si>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</si>
  <si>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</si>
  <si>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</si>
  <si>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</si>
  <si>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</si>
  <si>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</si>
  <si>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</si>
  <si>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</si>
  <si>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</si>
  <si>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</si>
  <si>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</si>
  <si>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</si>
  <si>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</si>
  <si>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</si>
  <si>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</si>
  <si>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</si>
  <si>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</si>
  <si>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</si>
  <si>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</si>
  <si>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</si>
  <si>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</si>
  <si>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</si>
  <si>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</si>
  <si>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</si>
  <si>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</si>
  <si>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</si>
  <si>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</si>
  <si>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</si>
  <si>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</si>
  <si>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</si>
  <si>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</si>
  <si>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</si>
  <si>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</si>
  <si>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</si>
  <si>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</si>
  <si>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</si>
  <si>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</si>
  <si>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</si>
  <si>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</si>
  <si>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</si>
  <si>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</si>
  <si>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</si>
  <si>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</si>
  <si>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</si>
  <si>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</si>
  <si>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</si>
  <si>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</si>
  <si>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</si>
  <si>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</si>
  <si>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</si>
  <si>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</si>
  <si>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</si>
  <si>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</si>
  <si>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</si>
  <si>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</si>
  <si>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</si>
  <si>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</si>
  <si>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</si>
  <si>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</si>
  <si>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</si>
  <si>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</si>
  <si>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</si>
  <si>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</si>
  <si>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</si>
  <si>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</si>
  <si>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</si>
  <si>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</si>
  <si>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</si>
  <si>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</si>
  <si>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</si>
  <si>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</si>
  <si>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</si>
  <si>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</si>
  <si>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</si>
  <si>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</si>
  <si>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</si>
  <si>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</si>
  <si>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</si>
  <si>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</si>
  <si>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</si>
  <si>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</si>
  <si>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</si>
  <si>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</si>
  <si>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</si>
  <si>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</si>
  <si>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</si>
  <si>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</si>
  <si>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</si>
  <si>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</si>
  <si>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</si>
  <si>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</si>
  <si>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</si>
  <si>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</si>
  <si>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</si>
  <si>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</si>
  <si>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</si>
  <si>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</si>
  <si>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</si>
  <si>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</si>
  <si>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</si>
  <si>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</si>
  <si>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</si>
  <si>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</si>
  <si>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</si>
  <si>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</si>
  <si>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</si>
  <si>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</si>
  <si>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</si>
  <si>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</si>
  <si>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</si>
  <si>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</si>
  <si>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</si>
  <si>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</si>
  <si>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</si>
  <si>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</si>
  <si>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</si>
  <si>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</si>
  <si>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</si>
  <si>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</si>
  <si>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</si>
  <si>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</si>
  <si>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</si>
  <si>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</si>
  <si>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</si>
  <si>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</si>
  <si>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</si>
  <si>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</si>
  <si>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</si>
  <si>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</si>
  <si>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</si>
  <si>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</si>
  <si>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</si>
  <si>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</si>
  <si>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</si>
  <si>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</si>
  <si>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</si>
  <si>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</si>
  <si>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</si>
  <si>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</si>
  <si>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</si>
  <si>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</si>
  <si>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</si>
  <si>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</si>
  <si>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</si>
  <si>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</si>
  <si>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</si>
  <si>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</si>
  <si>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</si>
  <si>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</si>
  <si>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</si>
  <si>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</si>
  <si>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</si>
  <si>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</si>
  <si>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</si>
  <si>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</si>
  <si>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</si>
  <si>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</si>
  <si>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</si>
  <si>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</si>
  <si>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</si>
  <si>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</si>
  <si>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</si>
  <si>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</si>
  <si>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</si>
  <si>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</si>
  <si>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</si>
  <si>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</si>
  <si>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</si>
  <si>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</si>
  <si>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</si>
  <si>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</si>
  <si>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</si>
  <si>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</si>
  <si>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</si>
  <si>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</si>
  <si>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</si>
  <si>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</si>
  <si>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</si>
  <si>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</si>
  <si>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</si>
  <si>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</si>
  <si>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</si>
  <si>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</si>
  <si>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</si>
  <si>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</si>
  <si>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</si>
  <si>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</si>
  <si>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</si>
  <si>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</si>
  <si>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</si>
  <si>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</si>
  <si>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</si>
  <si>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</si>
  <si>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</si>
  <si>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</si>
  <si>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</si>
  <si>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</si>
  <si>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</si>
  <si>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</si>
  <si>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</si>
  <si>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</si>
  <si>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</si>
  <si>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</si>
  <si>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</si>
  <si>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</si>
  <si>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</si>
  <si>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</si>
  <si>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</si>
  <si>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</si>
  <si>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</si>
  <si>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</si>
  <si>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</si>
  <si>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</si>
  <si>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</si>
  <si>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</si>
  <si>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</si>
  <si>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</si>
  <si>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</si>
  <si>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</si>
  <si>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</si>
  <si>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</si>
  <si>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</si>
  <si>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</si>
  <si>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</si>
  <si>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</si>
  <si>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</si>
  <si>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</si>
  <si>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</si>
  <si>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</si>
  <si>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</si>
  <si>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</si>
  <si>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</si>
  <si>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</si>
  <si>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</si>
  <si>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</si>
  <si>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</si>
  <si>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</si>
  <si>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</si>
  <si>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</si>
  <si>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</si>
  <si>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</si>
  <si>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</si>
  <si>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</si>
  <si>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</si>
  <si>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</si>
  <si>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</si>
  <si>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</si>
  <si>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</si>
  <si>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</si>
  <si>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</si>
  <si>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</si>
  <si>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</si>
  <si>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</si>
  <si>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</si>
  <si>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</si>
  <si>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</si>
  <si>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</si>
  <si>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</si>
  <si>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</si>
  <si>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</si>
  <si>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</si>
  <si>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</si>
  <si>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</si>
  <si>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</si>
  <si>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</si>
  <si>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</si>
  <si>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</si>
  <si>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</si>
  <si>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</si>
  <si>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</si>
  <si>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</si>
  <si>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</si>
  <si>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</si>
  <si>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</si>
  <si>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</si>
  <si>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</si>
  <si>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</si>
  <si>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</si>
  <si>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</si>
  <si>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</si>
  <si>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</si>
  <si>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</si>
  <si>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</si>
  <si>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</si>
  <si>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</si>
  <si>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</si>
  <si>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</si>
  <si>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</si>
  <si>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</si>
  <si>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</si>
  <si>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</si>
  <si>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</si>
  <si>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</si>
  <si>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</si>
  <si>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</si>
  <si>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</si>
  <si>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</si>
  <si>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</si>
  <si>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</si>
  <si>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</si>
  <si>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</si>
  <si>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</si>
  <si>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</si>
  <si>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</si>
  <si>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</si>
  <si>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</si>
  <si>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</si>
  <si>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</si>
  <si>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</si>
  <si>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</si>
  <si>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</si>
  <si>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</si>
  <si>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</si>
  <si>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</si>
  <si>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</si>
  <si>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</si>
  <si>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</si>
  <si>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</si>
  <si>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</si>
  <si>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</si>
  <si>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</si>
  <si>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</si>
  <si>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</si>
  <si>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</si>
  <si>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</si>
  <si>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</si>
  <si>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</si>
  <si>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</si>
  <si>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</si>
  <si>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</si>
  <si>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</si>
  <si>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</si>
  <si>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</si>
  <si>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</si>
  <si>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</si>
  <si>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</si>
  <si>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</si>
  <si>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</si>
  <si>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</si>
  <si>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</si>
  <si>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</si>
  <si>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</si>
  <si>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</si>
  <si>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</si>
  <si>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</si>
  <si>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</si>
  <si>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</si>
  <si>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</si>
  <si>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</si>
  <si>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</si>
  <si>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</si>
  <si>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</si>
  <si>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</si>
  <si>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</si>
  <si>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</si>
  <si>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</si>
  <si>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</si>
  <si>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</si>
  <si>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</si>
  <si>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</si>
  <si>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</si>
  <si>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</si>
  <si>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</si>
  <si>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</si>
  <si>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</si>
  <si>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</si>
  <si>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</si>
  <si>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</si>
  <si>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</si>
  <si>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</si>
  <si>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</si>
  <si>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</si>
  <si>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</si>
  <si>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</si>
  <si>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</si>
  <si>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</si>
  <si>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</si>
  <si>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</si>
  <si>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</si>
  <si>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</si>
  <si>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</si>
  <si>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</si>
  <si>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</si>
  <si>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</si>
  <si>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</si>
  <si>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</si>
  <si>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</si>
  <si>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</si>
  <si>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</si>
  <si>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</si>
  <si>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</si>
  <si>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</si>
  <si>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</si>
  <si>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</si>
  <si>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</si>
  <si>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</si>
  <si>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</si>
  <si>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</si>
  <si>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</si>
  <si>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</si>
  <si>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</si>
  <si>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</si>
  <si>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</si>
  <si>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</si>
  <si>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</si>
  <si>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</si>
  <si>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</si>
  <si>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</si>
  <si>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</si>
  <si>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</si>
  <si>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</si>
  <si>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</si>
  <si>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</si>
  <si>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</si>
  <si>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</si>
  <si>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</si>
  <si>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</si>
  <si>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</si>
  <si>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</si>
  <si>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</si>
  <si>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</si>
  <si>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</si>
  <si>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</si>
  <si>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</si>
  <si>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</si>
  <si>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</si>
  <si>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</si>
  <si>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</si>
  <si>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</si>
  <si>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</si>
  <si>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</si>
  <si>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</si>
  <si>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</si>
  <si>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</si>
  <si>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</si>
  <si>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</si>
  <si>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</si>
  <si>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</si>
  <si>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</si>
  <si>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</si>
  <si>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</si>
  <si>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</si>
  <si>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</si>
  <si>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</si>
  <si>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</si>
  <si>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</si>
  <si>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</si>
  <si>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</si>
  <si>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</si>
  <si>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</si>
  <si>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</si>
  <si>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</si>
  <si>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</si>
  <si>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</si>
  <si>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</si>
  <si>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</si>
  <si>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</si>
  <si>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</si>
  <si>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</si>
  <si>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</si>
  <si>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</si>
  <si>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</si>
  <si>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</si>
  <si>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</si>
  <si>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</si>
  <si>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</si>
  <si>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</si>
  <si>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</si>
  <si>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</si>
  <si>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</si>
  <si>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</si>
  <si>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</si>
  <si>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</si>
  <si>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</si>
  <si>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</si>
  <si>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</si>
  <si>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</si>
  <si>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</si>
  <si>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</si>
  <si>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</si>
  <si>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</si>
  <si>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</si>
  <si>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</si>
  <si>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</si>
  <si>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</si>
  <si>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</si>
  <si>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</si>
  <si>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</si>
  <si>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</si>
  <si>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</si>
  <si>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</si>
  <si>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</si>
  <si>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</si>
  <si>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</si>
  <si>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</si>
  <si>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</si>
  <si>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</si>
  <si>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</si>
  <si>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</si>
  <si>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</si>
  <si>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</si>
  <si>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</si>
  <si>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</si>
  <si>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</si>
  <si>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</si>
  <si>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</si>
  <si>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</si>
  <si>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</si>
  <si>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</si>
  <si>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</si>
  <si>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</si>
  <si>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</si>
  <si>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</si>
  <si>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</si>
  <si>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</si>
  <si>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</si>
  <si>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</si>
  <si>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</si>
  <si>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</si>
  <si>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</si>
  <si>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</si>
  <si>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</si>
  <si>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</si>
  <si>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</si>
  <si>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</si>
  <si>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</si>
  <si>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</si>
  <si>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</si>
  <si>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</si>
  <si>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</si>
  <si>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</si>
  <si>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</si>
  <si>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</si>
  <si>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</si>
  <si>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</si>
  <si>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</si>
  <si>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</si>
  <si>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</si>
  <si>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</si>
  <si>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</si>
  <si>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</si>
  <si>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</si>
  <si>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</si>
  <si>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</si>
  <si>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</si>
  <si>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</si>
  <si>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</si>
  <si>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</si>
  <si>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</si>
  <si>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</si>
  <si>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</si>
  <si>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</si>
  <si>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</si>
  <si>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</si>
  <si>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</si>
  <si>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</si>
  <si>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</si>
  <si>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</si>
  <si>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</si>
  <si>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</si>
  <si>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</si>
  <si>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</si>
  <si>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</si>
  <si>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</si>
  <si>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</si>
  <si>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</si>
  <si>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</si>
  <si>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</si>
  <si>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</si>
  <si>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</si>
  <si>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</si>
  <si>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</si>
  <si>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</si>
  <si>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</si>
  <si>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</si>
  <si>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</si>
  <si>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</si>
  <si>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</si>
  <si>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</si>
  <si>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</si>
  <si>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</si>
  <si>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</si>
  <si>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</si>
  <si>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</si>
  <si>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</si>
  <si>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</si>
  <si>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</si>
  <si>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</si>
  <si>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</si>
  <si>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</si>
  <si>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</si>
  <si>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</si>
  <si>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</si>
  <si>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</si>
  <si>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</si>
  <si>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</si>
  <si>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</si>
  <si>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</si>
  <si>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</si>
  <si>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</si>
  <si>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</si>
  <si>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</si>
  <si>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</si>
  <si>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</si>
  <si>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</si>
  <si>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</si>
  <si>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</si>
  <si>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</si>
  <si>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</si>
  <si>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</si>
  <si>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</si>
  <si>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</si>
  <si>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</si>
  <si>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</si>
  <si>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</si>
  <si>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</si>
  <si>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</si>
  <si>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</si>
  <si>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</si>
  <si>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</si>
  <si>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</si>
  <si>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</si>
  <si>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</si>
  <si>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</si>
  <si>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</si>
  <si>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</si>
  <si>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</si>
  <si>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</si>
  <si>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</si>
  <si>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</si>
  <si>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</si>
  <si>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</si>
  <si>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</si>
  <si>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</si>
  <si>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</si>
  <si>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</si>
  <si>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</si>
  <si>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</si>
  <si>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</si>
  <si>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</si>
  <si>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</si>
  <si>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</si>
  <si>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</si>
  <si>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</si>
  <si>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</si>
  <si>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</si>
  <si>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</si>
  <si>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</si>
  <si>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</si>
  <si>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</si>
  <si>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</si>
  <si>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</si>
  <si>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</si>
  <si>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</si>
  <si>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</si>
  <si>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</si>
  <si>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</si>
  <si>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</si>
  <si>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</si>
  <si>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</si>
  <si>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</si>
  <si>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</si>
  <si>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</si>
  <si>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</si>
  <si>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</si>
  <si>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</si>
  <si>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</si>
  <si>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</si>
  <si>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</si>
  <si>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</si>
  <si>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</si>
  <si>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</si>
  <si>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</si>
  <si>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</si>
  <si>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</si>
  <si>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</si>
  <si>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</si>
  <si>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</si>
  <si>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</si>
  <si>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</si>
  <si>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</si>
  <si>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</si>
  <si>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</si>
  <si>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</si>
  <si>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</si>
  <si>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</si>
  <si>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</si>
  <si>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</si>
  <si>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</si>
  <si>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</si>
  <si>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</si>
  <si>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</si>
  <si>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</si>
  <si>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</si>
  <si>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</si>
  <si>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</si>
  <si>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</si>
  <si>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</si>
  <si>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</si>
  <si>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</si>
  <si>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</si>
  <si>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</si>
  <si>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</si>
  <si>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</si>
  <si>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</si>
  <si>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</si>
  <si>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</si>
  <si>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</si>
  <si>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</si>
  <si>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</si>
  <si>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</si>
  <si>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</si>
  <si>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</si>
  <si>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</si>
  <si>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</si>
  <si>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</si>
  <si>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</si>
  <si>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</si>
  <si>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</si>
  <si>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</si>
  <si>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</si>
  <si>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</si>
  <si>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</si>
  <si>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</si>
  <si>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</si>
  <si>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</si>
  <si>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</si>
  <si>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</si>
  <si>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</si>
  <si>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</si>
  <si>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</si>
  <si>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</si>
  <si>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</si>
  <si>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</si>
  <si>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</si>
  <si>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</si>
  <si>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</si>
  <si>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</si>
  <si>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</si>
  <si>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</si>
  <si>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</si>
  <si>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</si>
  <si>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</si>
  <si>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</si>
  <si>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</si>
  <si>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</si>
  <si>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</si>
  <si>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</si>
  <si>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</si>
  <si>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</si>
  <si>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</si>
  <si>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</si>
  <si>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</si>
  <si>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</si>
  <si>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</si>
  <si>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</si>
  <si>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</si>
  <si>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</si>
  <si>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</si>
  <si>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</si>
  <si>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</si>
  <si>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</si>
  <si>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</si>
  <si>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</si>
  <si>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</si>
  <si>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</si>
  <si>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</si>
  <si>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</si>
  <si>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</si>
  <si>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</si>
  <si>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</si>
  <si>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</si>
  <si>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</si>
  <si>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</si>
  <si>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</si>
  <si>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</si>
  <si>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</si>
  <si>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</si>
  <si>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</si>
  <si>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</si>
  <si>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</si>
  <si>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</si>
  <si>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</si>
  <si>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</si>
  <si>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</si>
  <si>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</si>
  <si>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</si>
  <si>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</si>
  <si>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</si>
  <si>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</si>
  <si>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</si>
  <si>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</si>
  <si>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</si>
  <si>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</si>
  <si>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</si>
  <si>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</si>
  <si>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</si>
  <si>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</si>
  <si>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</si>
  <si>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</si>
  <si>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</si>
  <si>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</si>
  <si>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</si>
  <si>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</si>
  <si>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</si>
  <si>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</si>
  <si>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</si>
  <si>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</si>
  <si>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</si>
  <si>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</si>
  <si>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</si>
  <si>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</si>
  <si>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</si>
  <si>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</si>
  <si>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</si>
  <si>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</si>
  <si>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</si>
  <si>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</si>
  <si>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</si>
  <si>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</si>
  <si>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</si>
  <si>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</si>
  <si>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</si>
  <si>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</si>
  <si>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</si>
  <si>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</si>
  <si>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</si>
  <si>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</si>
  <si>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</si>
  <si>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</si>
  <si>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</si>
  <si>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</si>
  <si>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</si>
  <si>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</si>
  <si>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</si>
  <si>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</si>
  <si>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</si>
  <si>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</si>
  <si>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</si>
  <si>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</si>
  <si>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</si>
  <si>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</si>
  <si>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</si>
  <si>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</si>
  <si>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</si>
  <si>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</si>
  <si>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</si>
  <si>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</si>
  <si>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</si>
  <si>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</si>
  <si>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</si>
  <si>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</si>
  <si>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</si>
  <si>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</si>
  <si>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</si>
  <si>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</si>
  <si>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</si>
  <si>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</si>
  <si>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</si>
  <si>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</si>
  <si>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</si>
  <si>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</si>
  <si>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</si>
  <si>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</si>
  <si>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</si>
  <si>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</si>
  <si>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</si>
  <si>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</si>
  <si>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</si>
  <si>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</si>
  <si>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</si>
  <si>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</si>
  <si>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</si>
  <si>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</si>
  <si>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</si>
  <si>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</si>
  <si>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</si>
  <si>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</si>
  <si>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</si>
  <si>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</si>
  <si>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</si>
  <si>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</si>
  <si>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</si>
  <si>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</si>
  <si>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</si>
  <si>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</si>
  <si>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</si>
  <si>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</si>
  <si>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</si>
  <si>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</si>
  <si>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</si>
  <si>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</si>
  <si>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</si>
  <si>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</si>
  <si>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</si>
  <si>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</si>
  <si>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</si>
  <si>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</si>
  <si>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</si>
  <si>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</si>
  <si>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</si>
  <si>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</si>
  <si>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</si>
  <si>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</si>
  <si>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</si>
  <si>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</si>
  <si>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</si>
  <si>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</si>
  <si>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</si>
  <si>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</si>
  <si>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</si>
  <si>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</si>
  <si>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</si>
  <si>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</si>
  <si>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</si>
  <si>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</si>
  <si>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</si>
  <si>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</si>
  <si>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</si>
  <si>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</si>
  <si>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</si>
  <si>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</si>
  <si>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</si>
  <si>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</si>
  <si>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</si>
  <si>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</si>
  <si>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</si>
  <si>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</si>
  <si>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</si>
  <si>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</si>
  <si>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</si>
  <si>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</si>
  <si>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</si>
  <si>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</si>
  <si>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</si>
  <si>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</si>
  <si>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</si>
  <si>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</si>
  <si>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</si>
  <si>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</si>
  <si>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</si>
  <si>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</si>
  <si>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</si>
  <si>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</si>
  <si>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</si>
  <si>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</si>
  <si>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</si>
  <si>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</si>
  <si>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</si>
  <si>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</si>
  <si>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</si>
  <si>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</si>
  <si>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</si>
  <si>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</si>
  <si>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</si>
  <si>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</si>
  <si>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</si>
  <si>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</si>
  <si>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</si>
  <si>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</si>
  <si>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</si>
  <si>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</si>
  <si>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</si>
  <si>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</si>
  <si>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</si>
  <si>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</si>
  <si>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</si>
  <si>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</si>
  <si>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</si>
  <si>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</si>
  <si>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</si>
  <si>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</si>
  <si>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</si>
  <si>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</si>
  <si>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</si>
  <si>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</si>
  <si>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</si>
  <si>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</si>
  <si>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</si>
  <si>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</si>
  <si>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</si>
  <si>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</si>
  <si>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</si>
  <si>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</si>
  <si>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</si>
  <si>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</si>
  <si>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</si>
  <si>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</si>
  <si>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</si>
  <si>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</si>
  <si>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</si>
  <si>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</si>
  <si>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</si>
  <si>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</si>
  <si>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</si>
  <si>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</si>
  <si>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</si>
  <si>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</si>
  <si>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</si>
  <si>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</si>
  <si>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</si>
  <si>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</si>
  <si>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</si>
  <si>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</si>
  <si>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</si>
  <si>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</si>
  <si>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</si>
  <si>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</si>
  <si>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</si>
  <si>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</si>
  <si>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</si>
  <si>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</si>
  <si>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</si>
  <si>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</si>
  <si>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</si>
  <si>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</si>
  <si>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</si>
  <si>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</si>
  <si>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</si>
  <si>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</si>
  <si>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</si>
  <si>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</si>
  <si>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</si>
  <si>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</si>
  <si>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</si>
  <si>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</si>
  <si>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</si>
  <si>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</si>
  <si>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</si>
  <si>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</si>
  <si>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</si>
  <si>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</si>
  <si>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</si>
  <si>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</si>
  <si>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</si>
  <si>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</si>
  <si>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</si>
  <si>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</si>
  <si>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</si>
  <si>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</si>
  <si>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</si>
  <si>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</si>
  <si>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</si>
  <si>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</si>
  <si>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</si>
  <si>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</si>
  <si>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</si>
  <si>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</si>
  <si>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</si>
  <si>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</si>
  <si>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</si>
  <si>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</si>
  <si>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</si>
  <si>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</si>
  <si>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</si>
  <si>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</si>
  <si>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</si>
  <si>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</si>
  <si>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</si>
  <si>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</si>
  <si>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</si>
  <si>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</si>
  <si>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</si>
  <si>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</si>
  <si>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</si>
  <si>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</si>
  <si>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</si>
  <si>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</si>
  <si>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</si>
  <si>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</si>
  <si>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</si>
  <si>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</si>
  <si>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</si>
  <si>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</si>
  <si>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</si>
  <si>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</si>
  <si>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</si>
  <si>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</si>
  <si>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</si>
  <si>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</si>
  <si>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</si>
  <si>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</si>
  <si>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</si>
  <si>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</si>
  <si>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</si>
  <si>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</si>
  <si>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</si>
  <si>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</si>
  <si>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</si>
  <si>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</si>
  <si>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</si>
  <si>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</si>
  <si>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</si>
  <si>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</si>
  <si>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</si>
  <si>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</si>
  <si>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</si>
  <si>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</si>
  <si>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</si>
  <si>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</si>
  <si>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</si>
  <si>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</si>
  <si>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</si>
  <si>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</si>
  <si>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</si>
  <si>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</si>
  <si>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</si>
  <si>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</si>
  <si>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</si>
  <si>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</si>
  <si>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</si>
  <si>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</si>
  <si>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</si>
  <si>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</si>
  <si>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</si>
  <si>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</si>
  <si>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</si>
  <si>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</si>
  <si>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</si>
  <si>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</si>
  <si>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</si>
  <si>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</si>
  <si>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</si>
  <si>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</si>
  <si>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</si>
  <si>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</si>
  <si>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</si>
  <si>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</si>
  <si>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</si>
  <si>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</si>
  <si>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</si>
  <si>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</si>
  <si>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</si>
  <si>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</si>
  <si>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</si>
  <si>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</si>
  <si>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</si>
  <si>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</si>
  <si>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</si>
  <si>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</si>
  <si>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</si>
  <si>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</si>
  <si>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</si>
  <si>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</si>
  <si>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</si>
  <si>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</si>
  <si>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</si>
  <si>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</si>
  <si>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</si>
  <si>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</si>
  <si>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</si>
  <si>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</si>
  <si>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</si>
  <si>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</si>
  <si>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</si>
  <si>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</si>
  <si>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</si>
  <si>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</si>
  <si>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</si>
  <si>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</si>
  <si>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</si>
  <si>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</si>
  <si>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</si>
  <si>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</si>
  <si>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</si>
  <si>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</si>
  <si>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</si>
  <si>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</si>
  <si>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</si>
  <si>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</si>
  <si>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</si>
  <si>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</si>
  <si>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</si>
  <si>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</si>
  <si>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</si>
  <si>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</si>
  <si>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</si>
  <si>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</si>
  <si>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</si>
  <si>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</si>
  <si>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</si>
  <si>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</si>
  <si>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</si>
  <si>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</si>
  <si>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</si>
  <si>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</si>
  <si>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</si>
  <si>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</si>
  <si>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</si>
  <si>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</si>
  <si>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</si>
  <si>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</si>
  <si>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</si>
  <si>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</si>
  <si>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</si>
  <si>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</si>
  <si>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</si>
  <si>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</si>
  <si>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</si>
  <si>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</si>
  <si>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</si>
  <si>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</si>
  <si>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</si>
  <si>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</si>
  <si>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</si>
  <si>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</si>
  <si>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</si>
  <si>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</si>
  <si>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</si>
  <si>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</si>
  <si>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</si>
  <si>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</si>
  <si>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</si>
  <si>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</si>
  <si>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</si>
  <si>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</si>
  <si>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</si>
  <si>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</si>
  <si>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</si>
  <si>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</si>
  <si>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</si>
  <si>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</si>
  <si>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</si>
  <si>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</si>
  <si>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</si>
  <si>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</si>
  <si>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</si>
  <si>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</si>
  <si>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</si>
  <si>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</si>
  <si>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</si>
  <si>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</si>
  <si>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</si>
  <si>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</si>
  <si>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</si>
  <si>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</si>
  <si>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</si>
  <si>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</si>
  <si>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</si>
  <si>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</si>
  <si>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</si>
  <si>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</si>
  <si>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</si>
  <si>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</si>
  <si>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</si>
  <si>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</si>
  <si>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</si>
  <si>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</si>
  <si>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</si>
  <si>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</si>
  <si>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</si>
  <si>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</si>
  <si>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</si>
  <si>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</si>
  <si>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</si>
  <si>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</si>
  <si>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</si>
  <si>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</si>
  <si>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</si>
  <si>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</si>
  <si>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</si>
  <si>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</si>
  <si>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</si>
  <si>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</si>
  <si>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</si>
  <si>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</si>
  <si>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</si>
  <si>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</si>
  <si>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</si>
  <si>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</si>
  <si>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</si>
  <si>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</si>
  <si>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</si>
  <si>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</si>
  <si>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</si>
  <si>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</si>
  <si>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</si>
  <si>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</si>
  <si>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</si>
  <si>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</si>
  <si>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</si>
  <si>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</si>
  <si>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</si>
  <si>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</si>
  <si>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</si>
  <si>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</si>
  <si>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</si>
  <si>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</si>
  <si>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</si>
  <si>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</si>
  <si>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</si>
  <si>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</si>
  <si>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</si>
  <si>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</si>
  <si>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</si>
  <si>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</si>
  <si>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</si>
  <si>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</si>
  <si>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</si>
  <si>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</si>
  <si>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</si>
  <si>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</si>
  <si>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</si>
  <si>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</si>
  <si>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</si>
  <si>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</si>
  <si>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</si>
  <si>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</si>
  <si>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</si>
  <si>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</si>
  <si>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</si>
  <si>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</si>
  <si>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</si>
  <si>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</si>
  <si>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</si>
  <si>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</si>
  <si>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</si>
  <si>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</si>
  <si>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</si>
  <si>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</si>
  <si>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</si>
  <si>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</si>
  <si>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</si>
  <si>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</si>
  <si>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</si>
  <si>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</si>
  <si>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</si>
  <si>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</si>
  <si>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</si>
  <si>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</si>
  <si>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</si>
  <si>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</si>
  <si>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</si>
  <si>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</si>
  <si>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</si>
  <si>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</si>
  <si>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</si>
  <si>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</si>
  <si>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</si>
  <si>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</si>
  <si>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</si>
  <si>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</si>
  <si>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</si>
  <si>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</si>
  <si>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</si>
  <si>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</si>
  <si>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</si>
  <si>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</si>
  <si>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</si>
  <si>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</si>
  <si>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</si>
  <si>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</si>
  <si>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</si>
  <si>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</si>
  <si>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</si>
  <si>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</si>
  <si>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</si>
  <si>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</si>
  <si>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</si>
  <si>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</si>
  <si>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</si>
  <si>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</si>
  <si>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</si>
  <si>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</si>
  <si>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</si>
  <si>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</si>
  <si>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</si>
  <si>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</si>
  <si>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</si>
  <si>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</si>
  <si>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</si>
  <si>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</si>
  <si>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</si>
  <si>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</si>
  <si>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</si>
  <si>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</si>
  <si>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</si>
  <si>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</si>
  <si>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</si>
  <si>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</si>
  <si>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</si>
  <si>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</si>
  <si>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</si>
  <si>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</si>
  <si>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</si>
  <si>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</si>
  <si>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</si>
  <si>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</si>
  <si>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</si>
  <si>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</si>
  <si>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</si>
  <si>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</si>
  <si>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</si>
  <si>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</si>
  <si>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</si>
  <si>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</si>
  <si>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</si>
  <si>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</si>
  <si>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</si>
  <si>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</si>
  <si>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</si>
  <si>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</si>
  <si>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</si>
  <si>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</si>
  <si>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</si>
  <si>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</si>
  <si>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</si>
  <si>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</si>
  <si>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</si>
  <si>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</si>
  <si>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</si>
  <si>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</si>
  <si>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</si>
  <si>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</si>
  <si>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</si>
  <si>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</si>
  <si>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</si>
  <si>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</si>
  <si>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</si>
  <si>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</si>
  <si>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</si>
  <si>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</si>
  <si>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</si>
  <si>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</si>
  <si>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</si>
  <si>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</si>
  <si>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</si>
  <si>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</si>
  <si>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</si>
  <si>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</si>
  <si>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</si>
  <si>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</si>
  <si>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</si>
  <si>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</si>
  <si>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</si>
  <si>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</si>
  <si>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</si>
  <si>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</si>
  <si>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</si>
  <si>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</si>
  <si>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</si>
  <si>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</si>
  <si>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</si>
  <si>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</si>
  <si>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</si>
  <si>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</si>
  <si>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</si>
  <si>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</si>
  <si>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</si>
  <si>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</si>
  <si>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</si>
  <si>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</si>
  <si>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</si>
  <si>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</si>
  <si>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</si>
  <si>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</si>
  <si>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</si>
  <si>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</si>
  <si>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</si>
  <si>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</si>
  <si>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</si>
  <si>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</si>
  <si>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</si>
  <si>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</si>
  <si>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</si>
  <si>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</si>
  <si>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</si>
  <si>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</si>
  <si>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</si>
  <si>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</si>
  <si>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</si>
  <si>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</si>
  <si>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</si>
  <si>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</si>
  <si>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</si>
  <si>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</si>
  <si>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</si>
  <si>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</si>
  <si>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</si>
  <si>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</si>
  <si>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</si>
  <si>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</si>
  <si>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</si>
  <si>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</si>
  <si>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</si>
  <si>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</si>
  <si>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</si>
  <si>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</si>
  <si>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</si>
  <si>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</si>
  <si>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</si>
  <si>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</si>
  <si>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</si>
  <si>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</si>
  <si>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</si>
  <si>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</si>
  <si>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</si>
  <si>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</si>
  <si>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</si>
  <si>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</si>
  <si>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</si>
  <si>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</si>
  <si>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</si>
  <si>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</si>
  <si>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</si>
  <si>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</si>
  <si>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</si>
  <si>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</si>
  <si>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</si>
  <si>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</si>
  <si>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</si>
  <si>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</si>
  <si>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</si>
  <si>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</si>
  <si>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</si>
  <si>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</si>
  <si>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</si>
  <si>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</si>
  <si>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</si>
  <si>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</si>
  <si>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</si>
  <si>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</si>
  <si>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</si>
  <si>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</si>
  <si>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</si>
  <si>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</si>
  <si>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</si>
  <si>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</si>
  <si>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</si>
  <si>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</si>
  <si>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</si>
  <si>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</si>
  <si>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</si>
  <si>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</si>
  <si>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</si>
  <si>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</si>
  <si>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</si>
  <si>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</si>
  <si>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</si>
  <si>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</si>
  <si>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</si>
  <si>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</si>
  <si>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</si>
  <si>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</si>
  <si>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</si>
  <si>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</si>
  <si>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</si>
  <si>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</si>
  <si>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</si>
  <si>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</si>
  <si>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</si>
  <si>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</si>
  <si>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</si>
  <si>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</si>
  <si>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</si>
  <si>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</si>
  <si>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</si>
  <si>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</si>
  <si>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</si>
  <si>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</si>
  <si>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</si>
  <si>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</si>
  <si>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</si>
  <si>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</si>
  <si>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</si>
  <si>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</si>
  <si>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</si>
  <si>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</si>
  <si>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</si>
  <si>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</si>
  <si>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</si>
  <si>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</si>
  <si>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</si>
  <si>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</si>
  <si>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</si>
  <si>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</si>
  <si>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</si>
  <si>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</si>
  <si>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</si>
  <si>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</si>
  <si>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</si>
  <si>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</si>
  <si>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</si>
  <si>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</si>
  <si>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</si>
  <si>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</si>
  <si>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</si>
  <si>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</si>
  <si>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</si>
  <si>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</si>
  <si>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</si>
  <si>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</si>
  <si>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</si>
  <si>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</si>
  <si>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</si>
  <si>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</si>
  <si>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</si>
  <si>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</si>
  <si>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</si>
  <si>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</si>
  <si>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</si>
  <si>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</si>
  <si>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</si>
  <si>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</si>
  <si>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</si>
  <si>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</si>
  <si>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</si>
  <si>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</si>
  <si>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</si>
  <si>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</si>
  <si>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</si>
  <si>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</si>
  <si>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</si>
  <si>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</si>
  <si>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</si>
  <si>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</si>
  <si>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</si>
  <si>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</si>
  <si>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</si>
  <si>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</si>
  <si>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</si>
  <si>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</si>
  <si>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</si>
  <si>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</si>
  <si>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</si>
  <si>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</si>
  <si>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</si>
  <si>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</si>
  <si>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</si>
  <si>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</si>
  <si>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</si>
  <si>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</si>
  <si>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</si>
  <si>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</si>
  <si>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</si>
  <si>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</si>
  <si>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</si>
  <si>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</si>
  <si>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</si>
  <si>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</si>
  <si>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</si>
  <si>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</si>
  <si>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</si>
  <si>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</si>
  <si>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</si>
  <si>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</si>
  <si>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</si>
  <si>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</si>
  <si>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</si>
  <si>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</si>
  <si>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</si>
  <si>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</si>
  <si>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</si>
  <si>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</si>
  <si>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</si>
  <si>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</si>
  <si>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</si>
  <si>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</si>
  <si>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</si>
  <si>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</si>
  <si>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</si>
  <si>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</si>
  <si>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</si>
  <si>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</si>
  <si>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</si>
  <si>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</si>
  <si>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</si>
  <si>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</si>
  <si>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</si>
  <si>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</si>
  <si>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</si>
  <si>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</si>
  <si>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</si>
  <si>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</si>
  <si>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</si>
  <si>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</si>
  <si>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</si>
  <si>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</si>
  <si>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</si>
  <si>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</si>
  <si>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</si>
  <si>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</si>
  <si>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</si>
  <si>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</si>
  <si>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</si>
  <si>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</si>
  <si>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</si>
  <si>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</si>
  <si>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</si>
  <si>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</si>
  <si>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</si>
  <si>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</si>
  <si>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</si>
  <si>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</si>
  <si>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</si>
  <si>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</si>
  <si>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</si>
  <si>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</si>
  <si>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</si>
  <si>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</si>
  <si>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</si>
  <si>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</si>
  <si>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</si>
  <si>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</si>
  <si>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</si>
  <si>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</si>
  <si>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</si>
  <si>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</si>
  <si>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</si>
  <si>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</si>
  <si>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</si>
  <si>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</si>
  <si>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</si>
  <si>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</si>
  <si>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</si>
  <si>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</si>
  <si>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</si>
  <si>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</si>
  <si>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</si>
  <si>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</si>
  <si>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</si>
  <si>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</si>
  <si>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</si>
  <si>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</si>
  <si>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</si>
  <si>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</si>
  <si>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</si>
  <si>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</si>
  <si>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</si>
  <si>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</si>
  <si>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</si>
  <si>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</si>
  <si>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</si>
  <si>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</si>
  <si>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</si>
  <si>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</si>
  <si>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</si>
  <si>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</si>
  <si>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</si>
  <si>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</si>
  <si>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</si>
  <si>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</si>
  <si>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</si>
  <si>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</si>
  <si>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</si>
  <si>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</si>
  <si>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</si>
  <si>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</si>
  <si>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</si>
  <si>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</si>
  <si>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</si>
  <si>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</si>
  <si>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</si>
  <si>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</si>
  <si>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</si>
  <si>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</si>
  <si>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</si>
  <si>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</si>
  <si>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</si>
  <si>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</si>
  <si>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</si>
  <si>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</si>
  <si>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</si>
  <si>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</si>
  <si>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</si>
  <si>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</si>
  <si>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</si>
  <si>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</si>
  <si>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</si>
  <si>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</si>
  <si>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</si>
  <si>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</si>
  <si>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</si>
  <si>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</si>
  <si>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</si>
  <si>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</si>
  <si>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</si>
  <si>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</si>
  <si>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</si>
  <si>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</si>
  <si>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</si>
  <si>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</si>
  <si>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</si>
  <si>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</si>
  <si>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</si>
  <si>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</si>
  <si>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</si>
  <si>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</si>
  <si>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</si>
  <si>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</si>
  <si>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</si>
  <si>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</si>
  <si>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</si>
  <si>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</si>
  <si>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</si>
  <si>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</si>
  <si>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</si>
  <si>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</si>
  <si>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</si>
  <si>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</si>
  <si>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</si>
  <si>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</si>
  <si>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</si>
  <si>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</si>
  <si>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</si>
  <si>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</si>
  <si>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</si>
  <si>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</si>
  <si>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</si>
  <si>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</si>
  <si>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</si>
  <si>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</si>
  <si>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</si>
  <si>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</si>
  <si>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</si>
  <si>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</si>
  <si>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</si>
  <si>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</si>
  <si>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</si>
  <si>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</si>
  <si>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</si>
  <si>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</si>
  <si>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</si>
  <si>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</si>
  <si>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</si>
  <si>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</si>
  <si>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</si>
  <si>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</si>
  <si>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</si>
  <si>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</si>
  <si>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</si>
  <si>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</si>
  <si>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</si>
  <si>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</si>
  <si>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</si>
  <si>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</si>
  <si>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</si>
  <si>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</si>
  <si>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</si>
  <si>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</si>
  <si>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</si>
  <si>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</si>
  <si>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</si>
  <si>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</si>
  <si>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</si>
  <si>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</si>
  <si>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</si>
  <si>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</si>
  <si>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</si>
  <si>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</si>
  <si>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</si>
  <si>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</si>
  <si>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</si>
  <si>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</si>
  <si>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</si>
  <si>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</si>
  <si>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</si>
  <si>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</si>
  <si>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</si>
  <si>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</si>
  <si>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</si>
  <si>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</si>
  <si>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</si>
  <si>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</si>
  <si>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</si>
  <si>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</si>
  <si>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</si>
  <si>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</si>
  <si>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</si>
  <si>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</si>
  <si>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</si>
  <si>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</si>
  <si>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</si>
  <si>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</si>
  <si>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</si>
  <si>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</si>
  <si>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</si>
  <si>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</si>
  <si>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</si>
  <si>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</si>
  <si>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</si>
  <si>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</si>
  <si>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</si>
  <si>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</si>
  <si>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</si>
  <si>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</si>
  <si>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</si>
  <si>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</si>
  <si>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</si>
  <si>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</si>
  <si>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</si>
  <si>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</si>
  <si>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</si>
  <si>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</si>
  <si>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</si>
  <si>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</si>
  <si>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</si>
  <si>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</si>
  <si>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</si>
  <si>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</si>
  <si>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</si>
  <si>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</si>
  <si>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</si>
  <si>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</si>
  <si>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</si>
  <si>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</si>
  <si>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</si>
  <si>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</si>
  <si>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</si>
  <si>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</si>
  <si>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</si>
  <si>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</si>
  <si>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</si>
  <si>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</si>
  <si>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</si>
  <si>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</si>
  <si>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</si>
  <si>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</si>
  <si>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</si>
  <si>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</si>
  <si>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</si>
  <si>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</si>
  <si>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</si>
  <si>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</si>
  <si>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</si>
  <si>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</si>
  <si>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</si>
  <si>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</si>
  <si>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</si>
  <si>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</si>
  <si>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</si>
  <si>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</si>
  <si>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</si>
  <si>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</si>
  <si>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</si>
  <si>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</si>
  <si>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</si>
  <si>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</si>
  <si>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</si>
  <si>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</si>
  <si>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</si>
  <si>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</si>
  <si>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</si>
  <si>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</si>
  <si>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</si>
  <si>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</si>
  <si>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</si>
  <si>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</si>
  <si>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</si>
  <si>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</si>
  <si>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</si>
  <si>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</si>
  <si>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</si>
  <si>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</si>
  <si>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</si>
  <si>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</si>
  <si>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</si>
  <si>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</si>
  <si>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</si>
  <si>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</si>
  <si>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</si>
  <si>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</si>
  <si>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</si>
  <si>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</si>
  <si>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</si>
  <si>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</si>
  <si>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</si>
  <si>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</si>
  <si>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</si>
  <si>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</si>
  <si>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</si>
  <si>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</si>
  <si>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</si>
  <si>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</si>
  <si>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</si>
  <si>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</si>
  <si>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</si>
  <si>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</si>
  <si>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</si>
  <si>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</si>
  <si>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</si>
  <si>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</si>
  <si>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</si>
  <si>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</si>
  <si>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</si>
  <si>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</si>
  <si>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</si>
  <si>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</si>
  <si>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</si>
  <si>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</si>
  <si>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</si>
  <si>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</si>
  <si>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</si>
  <si>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</si>
  <si>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</si>
  <si>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</si>
  <si>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</si>
  <si>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</si>
  <si>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</si>
  <si>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</si>
  <si>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</si>
  <si>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</si>
  <si>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</si>
  <si>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</si>
  <si>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</si>
  <si>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</si>
  <si>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</si>
  <si>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</si>
  <si>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</si>
  <si>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</si>
  <si>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</si>
  <si>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</si>
  <si>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</si>
  <si>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</si>
  <si>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</si>
  <si>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</si>
  <si>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</si>
  <si>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</si>
  <si>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</si>
  <si>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</si>
  <si>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</si>
  <si>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</si>
  <si>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</si>
  <si>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</si>
  <si>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</si>
  <si>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</si>
  <si>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</si>
  <si>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</si>
  <si>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</si>
  <si>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</si>
  <si>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</si>
  <si>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</si>
  <si>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</si>
  <si>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</si>
  <si>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</si>
  <si>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</si>
  <si>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</si>
  <si>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</si>
  <si>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</si>
  <si>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</si>
  <si>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</si>
  <si>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</si>
  <si>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</si>
  <si>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</si>
  <si>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</si>
  <si>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</si>
  <si>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</si>
  <si>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</si>
  <si>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</si>
  <si>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</si>
  <si>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</si>
  <si>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</si>
  <si>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</si>
  <si>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</si>
  <si>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</si>
  <si>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</si>
  <si>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</si>
  <si>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</si>
  <si>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</si>
  <si>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</si>
  <si>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</si>
  <si>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</si>
  <si>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</si>
  <si>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</si>
  <si>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</si>
  <si>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</si>
  <si>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</si>
  <si>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</si>
  <si>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</si>
  <si>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</si>
  <si>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</si>
  <si>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</si>
  <si>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</si>
  <si>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</si>
  <si>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</si>
  <si>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</si>
  <si>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</si>
  <si>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</si>
  <si>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</si>
  <si>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</si>
  <si>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</si>
  <si>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</si>
  <si>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</si>
  <si>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</si>
  <si>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</si>
  <si>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</si>
  <si>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</si>
  <si>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</si>
  <si>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</si>
  <si>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</si>
  <si>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</si>
  <si>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</si>
  <si>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</si>
  <si>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</si>
  <si>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</si>
  <si>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</si>
  <si>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</si>
  <si>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</si>
  <si>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</si>
  <si>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</si>
  <si>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</si>
  <si>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</si>
  <si>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</si>
  <si>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</si>
  <si>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</si>
  <si>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</si>
  <si>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</si>
  <si>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</si>
  <si>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</si>
  <si>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</si>
  <si>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</si>
  <si>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</si>
  <si>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</si>
  <si>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</si>
  <si>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</si>
  <si>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</si>
  <si>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</si>
  <si>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</si>
  <si>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</si>
  <si>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</si>
  <si>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</si>
  <si>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</si>
  <si>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</si>
  <si>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</si>
  <si>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</si>
  <si>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</si>
  <si>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</si>
  <si>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</si>
  <si>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</si>
  <si>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</si>
  <si>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</si>
  <si>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</si>
  <si>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</si>
  <si>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</si>
  <si>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</si>
  <si>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</si>
  <si>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</si>
  <si>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</si>
  <si>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</si>
  <si>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</si>
  <si>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</si>
  <si>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</si>
  <si>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</si>
  <si>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</si>
  <si>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</si>
  <si>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</si>
  <si>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</si>
  <si>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</si>
  <si>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</si>
  <si>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</si>
  <si>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</si>
  <si>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</si>
  <si>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</si>
  <si>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</si>
  <si>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</si>
  <si>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</si>
  <si>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</si>
  <si>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</si>
  <si>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</si>
  <si>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</si>
  <si>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</si>
  <si>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</si>
  <si>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</si>
  <si>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</si>
  <si>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</si>
  <si>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</si>
  <si>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</si>
  <si>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</si>
  <si>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</si>
  <si>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</si>
  <si>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</si>
  <si>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</si>
  <si>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</si>
  <si>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</si>
  <si>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</si>
  <si>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</si>
  <si>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</si>
  <si>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</si>
  <si>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</si>
  <si>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</si>
  <si>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</si>
  <si>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</si>
  <si>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</si>
  <si>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</si>
  <si>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</si>
  <si>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</si>
  <si>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</si>
  <si>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</si>
  <si>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</si>
  <si>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</si>
  <si>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</si>
  <si>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</si>
  <si>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</si>
  <si>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</si>
  <si>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</si>
  <si>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</si>
  <si>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</si>
  <si>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</si>
  <si>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</si>
  <si>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</si>
  <si>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</si>
  <si>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</si>
  <si>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</si>
  <si>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</si>
  <si>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</si>
  <si>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</si>
  <si>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</si>
  <si>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</si>
  <si>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</si>
  <si>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</si>
  <si>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</si>
  <si>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</si>
  <si>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</si>
  <si>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</si>
  <si>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</si>
  <si>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</si>
  <si>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</si>
  <si>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</si>
  <si>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</si>
  <si>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</si>
  <si>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</si>
  <si>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</si>
  <si>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</si>
  <si>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</si>
  <si>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</si>
  <si>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</si>
  <si>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</si>
  <si>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</si>
  <si>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</si>
  <si>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</si>
  <si>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</si>
  <si>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</si>
  <si>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</si>
  <si>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</si>
  <si>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</si>
  <si>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</si>
  <si>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</si>
  <si>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</si>
  <si>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</si>
  <si>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</si>
  <si>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</si>
  <si>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</si>
  <si>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</si>
  <si>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</si>
  <si>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</si>
  <si>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</si>
  <si>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</si>
  <si>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</si>
  <si>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</si>
  <si>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</si>
  <si>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</si>
  <si>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</si>
  <si>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</si>
  <si>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</si>
  <si>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</si>
  <si>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</si>
  <si>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</si>
  <si>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</si>
  <si>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</si>
  <si>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</si>
  <si>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</si>
  <si>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</si>
  <si>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</si>
  <si>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</si>
  <si>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</si>
  <si>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</si>
  <si>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</si>
  <si>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</si>
  <si>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</si>
  <si>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</si>
  <si>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</si>
  <si>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</si>
  <si>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</si>
  <si>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</si>
  <si>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</si>
  <si>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</si>
  <si>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</si>
  <si>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</si>
  <si>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</si>
  <si>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</si>
  <si>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</si>
  <si>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</si>
  <si>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</si>
  <si>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</si>
  <si>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</si>
  <si>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</si>
  <si>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</si>
  <si>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</si>
  <si>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</si>
  <si>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</si>
  <si>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</si>
  <si>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</si>
  <si>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</si>
  <si>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</si>
  <si>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</si>
  <si>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</si>
  <si>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</si>
  <si>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</si>
  <si>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</si>
  <si>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</si>
  <si>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</si>
  <si>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</si>
  <si>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</si>
  <si>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</si>
  <si>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</si>
  <si>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</si>
  <si>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</si>
  <si>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</si>
  <si>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</si>
  <si>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</si>
  <si>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</si>
  <si>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</si>
  <si>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</si>
  <si>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</si>
  <si>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</si>
  <si>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</si>
  <si>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</si>
  <si>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</si>
  <si>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</si>
  <si>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</si>
  <si>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</si>
  <si>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</si>
  <si>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</si>
  <si>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</si>
  <si>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</si>
  <si>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</si>
  <si>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</si>
  <si>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</si>
  <si>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</si>
  <si>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</si>
  <si>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</si>
  <si>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</si>
  <si>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</si>
  <si>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</si>
  <si>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</si>
  <si>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</si>
  <si>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</si>
  <si>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</si>
  <si>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</si>
  <si>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</si>
  <si>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</si>
  <si>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</si>
  <si>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</si>
  <si>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</si>
  <si>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</si>
  <si>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</si>
  <si>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</si>
  <si>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</si>
  <si>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</si>
  <si>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</si>
  <si>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</si>
  <si>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</si>
  <si>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</si>
  <si>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</si>
  <si>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</si>
  <si>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</si>
  <si>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</si>
  <si>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</si>
  <si>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</si>
  <si>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</si>
  <si>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</si>
  <si>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</si>
  <si>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</si>
  <si>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</si>
  <si>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</si>
  <si>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</si>
  <si>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</si>
  <si>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</si>
  <si>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</si>
  <si>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</si>
  <si>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</si>
  <si>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</si>
  <si>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</si>
  <si>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</si>
  <si>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</si>
  <si>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</si>
  <si>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</si>
  <si>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</si>
  <si>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</si>
  <si>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</si>
  <si>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</si>
  <si>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</si>
  <si>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</si>
  <si>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</si>
  <si>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</si>
  <si>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</si>
  <si>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</si>
  <si>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</si>
  <si>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</si>
  <si>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</si>
  <si>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</si>
  <si>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</si>
  <si>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</si>
  <si>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</si>
  <si>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</si>
  <si>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</si>
  <si>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</si>
  <si>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</si>
  <si>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</si>
  <si>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</si>
  <si>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</si>
  <si>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</si>
  <si>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</si>
  <si>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</si>
  <si>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</si>
  <si>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</si>
  <si>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</si>
  <si>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</si>
  <si>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</si>
  <si>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</si>
  <si>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</si>
  <si>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</si>
  <si>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</si>
  <si>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</si>
  <si>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</si>
  <si>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</si>
  <si>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</si>
  <si>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</si>
  <si>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</si>
  <si>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</si>
  <si>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</si>
  <si>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</si>
  <si>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</si>
  <si>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</si>
  <si>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</si>
  <si>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</si>
  <si>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</si>
  <si>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</si>
  <si>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</si>
  <si>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</si>
  <si>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</si>
  <si>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</si>
  <si>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</si>
  <si>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</si>
  <si>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</si>
  <si>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</si>
  <si>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</si>
  <si>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</si>
  <si>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</si>
  <si>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</si>
  <si>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</si>
  <si>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</si>
  <si>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</si>
  <si>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</si>
  <si>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</si>
  <si>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</si>
  <si>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</si>
  <si>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</si>
  <si>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</si>
  <si>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</si>
  <si>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</si>
  <si>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</si>
  <si>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</si>
  <si>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</si>
  <si>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</si>
  <si>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</si>
  <si>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</si>
  <si>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</si>
  <si>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</si>
  <si>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</si>
  <si>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</si>
  <si>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</si>
  <si>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</si>
  <si>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</si>
  <si>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</si>
  <si>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</si>
  <si>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</si>
  <si>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</si>
  <si>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</si>
  <si>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</si>
  <si>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</si>
  <si>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</si>
  <si>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</si>
  <si>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</si>
  <si>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</si>
  <si>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</si>
  <si>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</si>
  <si>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</si>
  <si>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</si>
  <si>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</si>
  <si>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</si>
  <si>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</si>
  <si>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</si>
  <si>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</si>
  <si>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</si>
  <si>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</si>
  <si>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</si>
  <si>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</si>
  <si>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</si>
  <si>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</si>
  <si>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</si>
  <si>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</si>
  <si>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</si>
  <si>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</si>
  <si>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</si>
  <si>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</si>
  <si>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</si>
  <si>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</si>
  <si>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</si>
  <si>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</si>
  <si>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</si>
  <si>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</si>
  <si>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</si>
  <si>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</si>
  <si>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</si>
  <si>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</si>
  <si>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</si>
  <si>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</si>
  <si>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</si>
  <si>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</si>
  <si>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</si>
  <si>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</si>
  <si>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</si>
  <si>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</si>
  <si>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</si>
  <si>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</si>
  <si>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</si>
  <si>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</si>
  <si>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</si>
  <si>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</si>
  <si>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</si>
  <si>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</si>
  <si>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</si>
  <si>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</si>
  <si>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</si>
  <si>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</si>
  <si>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</si>
  <si>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</si>
  <si>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</si>
  <si>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</si>
  <si>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</si>
  <si>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</si>
  <si>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</si>
  <si>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</si>
  <si>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</si>
  <si>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</si>
  <si>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</si>
  <si>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</si>
  <si>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</si>
  <si>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</si>
  <si>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</si>
  <si>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</si>
  <si>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</si>
  <si>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</si>
  <si>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</si>
  <si>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</si>
  <si>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</si>
  <si>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</si>
  <si>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</si>
  <si>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</si>
  <si>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</si>
  <si>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</si>
  <si>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</si>
  <si>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</si>
  <si>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</si>
  <si>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</si>
  <si>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</si>
  <si>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</si>
  <si>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</si>
  <si>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</si>
  <si>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</si>
  <si>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</si>
  <si>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</si>
  <si>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</si>
  <si>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</si>
  <si>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</si>
  <si>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</si>
  <si>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</si>
  <si>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</si>
  <si>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</si>
  <si>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</si>
  <si>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</si>
  <si>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</si>
  <si>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</si>
  <si>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</si>
  <si>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</si>
  <si>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</si>
  <si>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</si>
  <si>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</si>
  <si>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</si>
  <si>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</si>
  <si>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</si>
  <si>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</si>
  <si>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</si>
  <si>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</si>
  <si>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</si>
  <si>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</si>
  <si>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</si>
  <si>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</si>
  <si>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</si>
  <si>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</si>
  <si>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</si>
  <si>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</si>
  <si>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</si>
  <si>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</si>
  <si>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</si>
  <si>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</si>
  <si>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</si>
  <si>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</si>
  <si>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</si>
  <si>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</si>
  <si>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</si>
  <si>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</si>
  <si>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</si>
  <si>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</si>
  <si>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</si>
  <si>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</si>
  <si>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</si>
  <si>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</si>
  <si>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</si>
  <si>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</si>
  <si>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</si>
  <si>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</si>
  <si>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</si>
  <si>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</si>
  <si>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</si>
  <si>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</si>
  <si>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</si>
  <si>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</si>
  <si>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</si>
  <si>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</si>
  <si>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</si>
  <si>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</si>
  <si>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</si>
  <si>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</si>
  <si>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</si>
  <si>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</si>
  <si>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</si>
  <si>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</si>
  <si>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</si>
  <si>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</si>
  <si>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</si>
  <si>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</si>
  <si>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</si>
  <si>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</si>
  <si>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</si>
  <si>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</si>
  <si>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</si>
  <si>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</si>
  <si>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</si>
  <si>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</si>
  <si>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</si>
  <si>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</si>
  <si>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</si>
  <si>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</si>
  <si>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</si>
  <si>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</si>
  <si>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</si>
  <si>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</si>
  <si>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</si>
  <si>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</si>
  <si>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</si>
  <si>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</si>
  <si>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</si>
  <si>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</si>
  <si>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</si>
  <si>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</si>
  <si>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</si>
  <si>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</si>
  <si>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</si>
  <si>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</si>
  <si>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</si>
  <si>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</si>
  <si>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</si>
  <si>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</si>
  <si>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</si>
  <si>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</si>
  <si>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</si>
  <si>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</si>
  <si>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</si>
  <si>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</si>
  <si>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</si>
  <si>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</si>
  <si>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</si>
  <si>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</si>
  <si>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</si>
  <si>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</si>
  <si>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</si>
  <si>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</si>
  <si>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</si>
  <si>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</si>
  <si>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</si>
  <si>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</si>
  <si>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</si>
  <si>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</si>
  <si>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</si>
  <si>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</si>
  <si>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</si>
  <si>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</si>
  <si>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</si>
  <si>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</si>
  <si>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</si>
  <si>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</si>
  <si>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</si>
  <si>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</si>
  <si>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</si>
  <si>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</si>
  <si>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</si>
  <si>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</si>
  <si>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</si>
  <si>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</si>
  <si>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</si>
  <si>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</si>
  <si>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</si>
  <si>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</si>
  <si>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</si>
  <si>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</si>
  <si>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</si>
  <si>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</si>
  <si>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</si>
  <si>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</si>
  <si>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</si>
  <si>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</si>
  <si>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</si>
  <si>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</si>
  <si>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</si>
  <si>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</si>
  <si>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</si>
  <si>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</si>
  <si>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</si>
  <si>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</si>
  <si>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</si>
  <si>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</si>
  <si>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</si>
  <si>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</si>
  <si>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</si>
  <si>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</si>
  <si>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</si>
  <si>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</si>
  <si>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</si>
  <si>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</si>
  <si>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</si>
  <si>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</si>
  <si>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</si>
  <si>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</si>
  <si>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</si>
  <si>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</si>
  <si>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</si>
  <si>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</si>
  <si>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</si>
  <si>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</si>
  <si>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</si>
  <si>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</si>
  <si>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</si>
  <si>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</si>
  <si>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</si>
  <si>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</si>
  <si>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</si>
  <si>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</si>
  <si>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</si>
  <si>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</si>
  <si>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</si>
  <si>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</si>
  <si>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</si>
  <si>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</si>
  <si>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</si>
  <si>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</si>
  <si>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</si>
  <si>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</si>
  <si>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</si>
  <si>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</si>
  <si>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</si>
  <si>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</si>
  <si>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</si>
  <si>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</si>
  <si>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</si>
  <si>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</si>
  <si>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</si>
  <si>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</si>
  <si>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</si>
  <si>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</si>
  <si>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</si>
  <si>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</si>
  <si>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</si>
  <si>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</si>
  <si>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</si>
  <si>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</si>
  <si>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</si>
  <si>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</si>
  <si>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</si>
  <si>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</si>
  <si>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</si>
  <si>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</si>
  <si>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</si>
  <si>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</si>
  <si>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</si>
  <si>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</si>
  <si>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</si>
  <si>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</si>
  <si>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</si>
  <si>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</si>
  <si>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</si>
  <si>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</si>
  <si>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</si>
  <si>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</si>
  <si>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</si>
  <si>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</si>
  <si>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</si>
  <si>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</si>
  <si>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</si>
  <si>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</si>
  <si>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</si>
  <si>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</si>
  <si>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</si>
  <si>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</si>
  <si>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</si>
  <si>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</si>
  <si>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</si>
  <si>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</si>
  <si>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</si>
  <si>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</si>
  <si>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</si>
  <si>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</si>
  <si>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</si>
  <si>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</si>
  <si>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</si>
  <si>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</si>
  <si>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</si>
  <si>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</si>
  <si>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</si>
  <si>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</si>
  <si>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</si>
  <si>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</si>
  <si>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</si>
  <si>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</si>
  <si>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</si>
  <si>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</si>
  <si>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</si>
  <si>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</si>
  <si>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</si>
  <si>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</si>
  <si>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</si>
  <si>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</si>
  <si>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</si>
  <si>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</si>
  <si>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</si>
  <si>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</si>
  <si>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</si>
  <si>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</si>
  <si>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</si>
  <si>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</si>
  <si>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</si>
  <si>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</si>
  <si>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</si>
  <si>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</si>
  <si>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</si>
  <si>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</si>
  <si>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</si>
  <si>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</si>
  <si>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</si>
  <si>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</si>
  <si>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</si>
  <si>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</si>
  <si>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</si>
  <si>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</si>
  <si>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</si>
  <si>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</si>
  <si>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</si>
  <si>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</si>
  <si>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</si>
  <si>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</si>
  <si>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</si>
  <si>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</si>
  <si>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</si>
  <si>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</si>
  <si>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</si>
  <si>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</si>
  <si>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</si>
  <si>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</si>
  <si>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</si>
  <si>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</si>
  <si>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</si>
  <si>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</si>
  <si>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</si>
  <si>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</si>
  <si>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</si>
  <si>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</si>
  <si>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</si>
  <si>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</si>
  <si>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</si>
  <si>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</si>
  <si>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</si>
  <si>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</si>
  <si>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</si>
  <si>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</si>
  <si>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</si>
  <si>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</si>
  <si>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</si>
  <si>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</si>
  <si>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</si>
  <si>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</si>
  <si>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</si>
  <si>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</si>
  <si>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</si>
  <si>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</si>
  <si>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</si>
  <si>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</si>
  <si>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</si>
  <si>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</si>
  <si>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</si>
  <si>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</si>
  <si>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</si>
  <si>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</si>
  <si>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</si>
  <si>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</si>
  <si>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</si>
  <si>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</si>
  <si>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</si>
  <si>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</si>
  <si>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</si>
  <si>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</si>
  <si>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</si>
  <si>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</si>
  <si>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</si>
  <si>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</si>
  <si>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</si>
  <si>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</si>
  <si>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</si>
  <si>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</si>
  <si>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</si>
  <si>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</si>
  <si>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</si>
  <si>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</si>
  <si>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</si>
  <si>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</si>
  <si>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</si>
  <si>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</si>
  <si>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</si>
  <si>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</si>
  <si>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</si>
  <si>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</si>
  <si>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</si>
  <si>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</si>
  <si>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</si>
  <si>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</si>
  <si>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</si>
  <si>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</si>
  <si>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</si>
  <si>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</si>
  <si>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</si>
  <si>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</si>
  <si>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</si>
  <si>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</si>
  <si>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</si>
  <si>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</si>
  <si>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</si>
  <si>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</si>
  <si>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</si>
  <si>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</si>
  <si>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</si>
  <si>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</si>
  <si>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</si>
  <si>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</si>
  <si>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</si>
  <si>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</si>
  <si>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</si>
  <si>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</si>
  <si>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</si>
  <si>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</si>
  <si>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</si>
  <si>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</si>
  <si>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</si>
  <si>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</si>
  <si>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</si>
  <si>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</si>
  <si>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</si>
  <si>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</si>
  <si>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</si>
  <si>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</si>
  <si>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</si>
  <si>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</si>
  <si>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</si>
  <si>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</si>
  <si>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</si>
  <si>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</si>
  <si>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</si>
  <si>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</si>
  <si>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</si>
  <si>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</si>
  <si>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</si>
  <si>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</si>
  <si>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</si>
  <si>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</si>
  <si>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</si>
  <si>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</si>
  <si>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</si>
  <si>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</si>
  <si>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</si>
  <si>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</si>
  <si>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</si>
  <si>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</si>
  <si>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</si>
  <si>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</si>
  <si>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</si>
  <si>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</si>
  <si>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</si>
  <si>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</si>
  <si>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</si>
  <si>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</si>
  <si>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</si>
  <si>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</si>
  <si>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</si>
  <si>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</si>
  <si>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</si>
  <si>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</si>
  <si>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</si>
  <si>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</si>
  <si>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</si>
  <si>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</si>
  <si>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</si>
  <si>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</si>
  <si>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</si>
  <si>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</si>
  <si>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</si>
  <si>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</si>
  <si>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</si>
  <si>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</si>
  <si>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</si>
  <si>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</si>
  <si>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</si>
  <si>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</si>
  <si>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</si>
  <si>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</si>
  <si>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</si>
  <si>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</si>
  <si>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</si>
  <si>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</si>
  <si>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</si>
  <si>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</si>
  <si>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</si>
  <si>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</si>
  <si>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</si>
  <si>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</si>
  <si>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</si>
  <si>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</si>
  <si>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</si>
  <si>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</si>
  <si>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</si>
  <si>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</si>
  <si>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</si>
  <si>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</si>
  <si>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</si>
  <si>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</si>
  <si>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</si>
  <si>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</si>
  <si>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</si>
  <si>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</si>
  <si>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</si>
  <si>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</si>
  <si>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</si>
  <si>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</si>
  <si>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</si>
  <si>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</si>
  <si>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</si>
  <si>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</si>
  <si>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</si>
  <si>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</si>
  <si>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</si>
  <si>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</si>
  <si>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</si>
  <si>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</si>
  <si>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</si>
  <si>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</si>
  <si>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</si>
  <si>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</si>
  <si>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</si>
  <si>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</si>
  <si>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</si>
  <si>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</si>
  <si>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</si>
  <si>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</si>
  <si>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</si>
  <si>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</si>
  <si>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</si>
  <si>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</si>
  <si>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</si>
  <si>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</si>
  <si>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</si>
  <si>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</si>
  <si>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</si>
  <si>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</si>
  <si>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</si>
  <si>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</si>
  <si>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</si>
  <si>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</si>
  <si>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</si>
  <si>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</si>
  <si>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</si>
  <si>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</si>
  <si>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</si>
  <si>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</si>
  <si>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</si>
  <si>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</si>
  <si>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</si>
  <si>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</si>
  <si>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</si>
  <si>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</si>
  <si>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</si>
  <si>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</si>
  <si>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</si>
  <si>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</si>
  <si>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</si>
  <si>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</si>
  <si>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</si>
  <si>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</si>
  <si>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</si>
  <si>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</si>
  <si>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</si>
  <si>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</si>
  <si>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</si>
  <si>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</si>
  <si>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</si>
  <si>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</si>
  <si>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</si>
  <si>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</si>
  <si>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</si>
  <si>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</si>
  <si>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</si>
  <si>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</si>
  <si>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</si>
  <si>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</si>
  <si>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</si>
  <si>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</si>
  <si>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</si>
  <si>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</si>
  <si>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</si>
  <si>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</si>
  <si>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</si>
  <si>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</si>
  <si>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</si>
  <si>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</si>
  <si>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</si>
  <si>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</si>
  <si>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</si>
  <si>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</si>
  <si>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</si>
  <si>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</si>
  <si>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</si>
  <si>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</si>
  <si>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</si>
  <si>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</si>
  <si>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</si>
  <si>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</si>
  <si>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</si>
  <si>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</si>
  <si>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</si>
  <si>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</si>
  <si>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</si>
  <si>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</si>
  <si>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</si>
  <si>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</si>
  <si>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</si>
  <si>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</si>
  <si>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</si>
  <si>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</si>
  <si>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</si>
  <si>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</si>
  <si>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</si>
  <si>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</si>
  <si>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</si>
  <si>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</si>
  <si>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</si>
  <si>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</si>
  <si>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</si>
  <si>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</si>
  <si>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</si>
  <si>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</si>
  <si>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</si>
  <si>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</si>
  <si>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</si>
  <si>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</si>
  <si>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</si>
  <si>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</si>
  <si>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</si>
  <si>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</si>
  <si>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</si>
  <si>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</si>
  <si>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</si>
  <si>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</si>
  <si>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</si>
  <si>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</si>
  <si>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</si>
  <si>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</si>
  <si>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</si>
  <si>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</si>
  <si>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</si>
  <si>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</si>
  <si>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</si>
  <si>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</si>
  <si>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</si>
  <si>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</si>
  <si>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</si>
  <si>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</si>
  <si>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</si>
  <si>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</si>
  <si>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</si>
  <si>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</si>
  <si>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</si>
  <si>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</si>
  <si>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</si>
  <si>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</si>
  <si>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</si>
  <si>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</si>
  <si>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</si>
  <si>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</si>
  <si>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</si>
  <si>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</si>
  <si>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</si>
  <si>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</si>
  <si>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</si>
  <si>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</si>
  <si>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</si>
  <si>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</si>
  <si>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</si>
  <si>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</si>
  <si>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</si>
  <si>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</si>
  <si>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</si>
  <si>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</si>
  <si>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</si>
  <si>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</si>
  <si>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</si>
  <si>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</si>
  <si>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</si>
  <si>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</si>
  <si>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</si>
  <si>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</si>
  <si>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</si>
  <si>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</si>
  <si>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</si>
  <si>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</si>
  <si>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</si>
  <si>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</si>
  <si>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</si>
  <si>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</si>
  <si>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</si>
  <si>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</si>
  <si>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</si>
  <si>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</si>
  <si>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</si>
  <si>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</si>
  <si>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</si>
  <si>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</si>
  <si>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</si>
  <si>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</si>
  <si>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</si>
  <si>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</si>
  <si>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</si>
  <si>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</si>
  <si>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</si>
  <si>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</si>
  <si>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</si>
  <si>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</si>
  <si>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</si>
  <si>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</si>
  <si>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</si>
  <si>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</si>
  <si>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</si>
  <si>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</si>
  <si>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</si>
  <si>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</si>
  <si>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</si>
  <si>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</si>
  <si>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</si>
  <si>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</si>
  <si>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</si>
  <si>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</si>
  <si>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</si>
  <si>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</si>
  <si>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</si>
  <si>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</si>
  <si>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</si>
  <si>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</si>
  <si>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</si>
  <si>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</si>
  <si>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</si>
  <si>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</si>
  <si>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</si>
  <si>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</si>
  <si>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</si>
  <si>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</si>
  <si>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</si>
  <si>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</si>
  <si>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</si>
  <si>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</si>
  <si>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</si>
  <si>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</si>
  <si>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</si>
  <si>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</si>
  <si>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</si>
  <si>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</si>
  <si>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</si>
  <si>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</si>
  <si>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</si>
  <si>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</si>
  <si>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</si>
  <si>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</si>
  <si>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</si>
  <si>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</si>
  <si>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</si>
  <si>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</si>
  <si>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</si>
  <si>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</si>
  <si>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</si>
  <si>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</si>
  <si>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</si>
  <si>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</si>
  <si>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</si>
  <si>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</si>
  <si>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</si>
  <si>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</si>
  <si>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</si>
  <si>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</si>
  <si>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</si>
  <si>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</si>
  <si>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</si>
  <si>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</si>
  <si>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</si>
  <si>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</si>
  <si>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</si>
  <si>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</si>
  <si>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</si>
  <si>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</si>
  <si>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</si>
  <si>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</si>
  <si>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</si>
  <si>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</si>
  <si>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</si>
  <si>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</si>
  <si>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</si>
  <si>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</si>
  <si>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</si>
  <si>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</si>
  <si>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</si>
  <si>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</si>
  <si>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</si>
  <si>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</si>
  <si>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</si>
  <si>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</si>
  <si>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</si>
  <si>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</si>
  <si>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</si>
  <si>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</si>
  <si>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</si>
  <si>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</si>
  <si>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</si>
  <si>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</si>
  <si>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</si>
  <si>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</si>
  <si>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</si>
  <si>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</si>
  <si>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</si>
  <si>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</si>
  <si>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</si>
  <si>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</si>
  <si>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</si>
  <si>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</si>
  <si>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</si>
  <si>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</si>
  <si>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</si>
  <si>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</si>
  <si>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</si>
  <si>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</si>
  <si>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</si>
  <si>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</si>
  <si>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</si>
  <si>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</si>
  <si>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</si>
  <si>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</si>
  <si>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</si>
  <si>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</si>
  <si>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</si>
  <si>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</si>
  <si>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</si>
  <si>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</si>
  <si>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</si>
  <si>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</si>
  <si>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</si>
  <si>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</si>
  <si>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</si>
  <si>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</si>
  <si>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</si>
  <si>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</si>
  <si>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</si>
  <si>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</si>
  <si>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</si>
  <si>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</si>
  <si>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</si>
  <si>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</si>
  <si>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</si>
  <si>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</si>
  <si>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</si>
  <si>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</si>
  <si>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</si>
  <si>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</si>
  <si>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</si>
  <si>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</si>
  <si>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</si>
  <si>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</si>
  <si>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</si>
  <si>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</si>
  <si>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</si>
  <si>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</si>
  <si>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</si>
  <si>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</si>
  <si>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</si>
  <si>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</si>
  <si>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</si>
  <si>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</si>
  <si>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</si>
  <si>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</si>
  <si>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</si>
  <si>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</si>
  <si>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</si>
  <si>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</si>
  <si>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</si>
  <si>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</si>
  <si>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</si>
  <si>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</si>
  <si>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</si>
  <si>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</si>
  <si>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</si>
  <si>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</si>
  <si>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</si>
  <si>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</si>
  <si>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</si>
  <si>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</si>
  <si>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</si>
  <si>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</si>
  <si>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</si>
  <si>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</si>
  <si>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</si>
  <si>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</si>
  <si>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</si>
  <si>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</si>
  <si>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</si>
  <si>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</si>
  <si>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</si>
  <si>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</si>
  <si>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</si>
  <si>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</si>
  <si>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</si>
  <si>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</si>
  <si>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</si>
  <si>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</si>
  <si>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</si>
  <si>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</si>
  <si>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</si>
  <si>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</si>
  <si>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</si>
  <si>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</si>
  <si>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</si>
  <si>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</si>
  <si>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</si>
  <si>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</si>
  <si>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</si>
  <si>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</si>
  <si>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</si>
  <si>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</si>
  <si>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</si>
  <si>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</si>
  <si>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</si>
  <si>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</si>
  <si>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</si>
  <si>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</si>
  <si>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</si>
  <si>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</si>
  <si>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</si>
  <si>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</si>
  <si>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</si>
  <si>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</si>
  <si>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</si>
  <si>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</si>
  <si>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</si>
  <si>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</si>
  <si>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</si>
  <si>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</si>
  <si>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</si>
  <si>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</si>
  <si>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</si>
  <si>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</si>
  <si>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</si>
  <si>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</si>
  <si>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</si>
  <si>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</si>
  <si>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</si>
  <si>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</si>
  <si>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</si>
  <si>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</si>
  <si>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</si>
  <si>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</si>
  <si>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</si>
  <si>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</si>
  <si>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</si>
  <si>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</si>
  <si>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</si>
  <si>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</si>
  <si>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</si>
  <si>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</si>
  <si>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</si>
  <si>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</si>
  <si>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</si>
  <si>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</si>
  <si>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</si>
  <si>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</si>
  <si>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</si>
  <si>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</si>
  <si>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</si>
  <si>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</si>
  <si>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</si>
  <si>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</si>
  <si>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</si>
  <si>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</si>
  <si>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</si>
  <si>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</si>
  <si>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</si>
  <si>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</si>
  <si>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</si>
  <si>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</si>
  <si>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</si>
  <si>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</si>
  <si>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</si>
  <si>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</si>
  <si>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</si>
  <si>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</si>
  <si>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</si>
  <si>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</si>
  <si>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</si>
  <si>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</si>
  <si>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</si>
  <si>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</si>
  <si>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</si>
  <si>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</si>
  <si>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</si>
  <si>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</si>
  <si>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</si>
  <si>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</si>
  <si>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</si>
  <si>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</si>
  <si>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</si>
  <si>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</si>
  <si>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</si>
  <si>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</si>
  <si>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</si>
  <si>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</si>
  <si>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</si>
  <si>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</si>
  <si>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</si>
  <si>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</si>
  <si>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</si>
  <si>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</si>
  <si>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</si>
  <si>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</si>
  <si>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</si>
  <si>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</si>
  <si>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</si>
  <si>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</si>
  <si>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</si>
  <si>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</si>
  <si>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</si>
  <si>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</si>
  <si>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</si>
  <si>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</si>
  <si>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</si>
  <si>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</si>
  <si>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</si>
  <si>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</si>
  <si>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</si>
  <si>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</si>
  <si>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</si>
  <si>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</si>
  <si>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</si>
  <si>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</si>
  <si>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</si>
  <si>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</si>
  <si>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</si>
  <si>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</si>
  <si>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</si>
  <si>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</si>
  <si>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</si>
  <si>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</si>
  <si>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</si>
  <si>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</si>
  <si>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</si>
  <si>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</si>
  <si>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</si>
  <si>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</si>
  <si>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</si>
  <si>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</si>
  <si>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</si>
  <si>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</si>
  <si>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</si>
  <si>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</si>
  <si>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</si>
  <si>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</si>
  <si>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</si>
  <si>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</si>
  <si>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</si>
  <si>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</si>
  <si>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</si>
  <si>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</si>
  <si>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</si>
  <si>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</si>
  <si>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</si>
  <si>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</si>
  <si>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</si>
  <si>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</si>
  <si>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</si>
  <si>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</si>
  <si>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</si>
  <si>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</si>
  <si>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</si>
  <si>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</si>
  <si>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</si>
  <si>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</si>
  <si>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</si>
  <si>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</si>
  <si>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</si>
  <si>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</si>
  <si>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</si>
  <si>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</si>
  <si>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</si>
  <si>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</si>
  <si>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</si>
  <si>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</si>
  <si>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</si>
  <si>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</si>
  <si>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</si>
  <si>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</si>
  <si>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</si>
  <si>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</si>
  <si>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</si>
  <si>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</si>
  <si>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</si>
  <si>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</si>
  <si>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</si>
  <si>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</si>
  <si>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</si>
  <si>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</si>
  <si>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</si>
  <si>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</si>
  <si>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</si>
  <si>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</si>
  <si>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</si>
  <si>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</si>
  <si>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</si>
  <si>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</si>
  <si>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</si>
  <si>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</si>
  <si>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</si>
  <si>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</si>
  <si>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</si>
  <si>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</si>
  <si>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</si>
  <si>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</si>
  <si>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</si>
  <si>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</si>
  <si>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</si>
  <si>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</si>
  <si>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</si>
  <si>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</si>
  <si>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</si>
  <si>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</si>
  <si>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</si>
  <si>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</si>
  <si>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</si>
  <si>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</si>
  <si>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</si>
  <si>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</si>
  <si>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</si>
  <si>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</si>
  <si>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</si>
  <si>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</si>
  <si>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</si>
  <si>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</si>
  <si>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</si>
  <si>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</si>
  <si>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</si>
  <si>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</si>
  <si>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</si>
  <si>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</si>
  <si>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</si>
  <si>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</si>
  <si>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</si>
  <si>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</si>
  <si>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</si>
  <si>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</si>
  <si>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</si>
  <si>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</si>
  <si>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</si>
  <si>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</si>
  <si>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</si>
  <si>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</si>
  <si>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</si>
  <si>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</si>
  <si>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</si>
  <si>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</si>
  <si>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</si>
  <si>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</si>
  <si>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</si>
  <si>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</si>
  <si>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</si>
  <si>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</si>
  <si>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</si>
  <si>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</si>
  <si>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</si>
  <si>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</si>
  <si>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</si>
  <si>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</si>
  <si>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</si>
  <si>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</si>
  <si>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</si>
  <si>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</si>
  <si>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</si>
  <si>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</si>
  <si>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</si>
  <si>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</si>
  <si>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</si>
  <si>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</si>
  <si>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</si>
  <si>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</si>
  <si>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</si>
  <si>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</si>
  <si>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</si>
  <si>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</si>
  <si>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</si>
  <si>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</si>
  <si>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</si>
  <si>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</si>
  <si>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</si>
  <si>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</si>
  <si>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</si>
  <si>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</si>
  <si>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</si>
  <si>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</si>
  <si>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</si>
  <si>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</si>
  <si>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</si>
  <si>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</si>
  <si>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</si>
  <si>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</si>
  <si>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</si>
  <si>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</si>
  <si>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</si>
  <si>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</si>
  <si>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</si>
  <si>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</si>
  <si>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</si>
  <si>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</si>
  <si>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</si>
  <si>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</si>
  <si>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</si>
  <si>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</si>
  <si>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</si>
  <si>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</si>
  <si>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</si>
  <si>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</si>
  <si>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</si>
  <si>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</si>
  <si>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</si>
  <si>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</si>
  <si>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</si>
  <si>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</si>
  <si>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</si>
  <si>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</si>
  <si>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</si>
  <si>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</si>
  <si>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</si>
  <si>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</si>
  <si>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</si>
  <si>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</si>
  <si>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</si>
  <si>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</si>
  <si>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</si>
  <si>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</si>
  <si>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</si>
  <si>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</si>
  <si>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</si>
  <si>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</si>
  <si>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</si>
  <si>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</si>
  <si>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</si>
  <si>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</si>
  <si>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</si>
  <si>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</si>
  <si>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</si>
  <si>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</si>
  <si>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</si>
  <si>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</si>
  <si>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</si>
  <si>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</si>
  <si>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</si>
  <si>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</si>
  <si>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</si>
  <si>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</si>
  <si>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</si>
  <si>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</si>
  <si>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</si>
  <si>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</si>
  <si>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</si>
  <si>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</si>
  <si>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</si>
  <si>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</si>
  <si>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</si>
  <si>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</si>
  <si>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</si>
  <si>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</si>
  <si>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</si>
  <si>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</si>
  <si>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</si>
  <si>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</si>
  <si>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</si>
  <si>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</si>
  <si>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</si>
  <si>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</si>
  <si>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</si>
  <si>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</si>
  <si>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</si>
  <si>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</si>
  <si>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</si>
  <si>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</si>
  <si>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</si>
  <si>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</si>
  <si>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</si>
  <si>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</si>
  <si>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</si>
  <si>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</si>
  <si>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</si>
  <si>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</si>
  <si>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</si>
  <si>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</si>
  <si>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</si>
  <si>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</si>
  <si>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</si>
  <si>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</si>
  <si>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</si>
  <si>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</si>
  <si>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</si>
  <si>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</si>
  <si>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</si>
  <si>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</si>
  <si>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</si>
  <si>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</si>
  <si>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</si>
  <si>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</si>
  <si>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</si>
  <si>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</si>
  <si>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</si>
  <si>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</si>
  <si>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</si>
  <si>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</si>
  <si>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</si>
  <si>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</si>
  <si>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</si>
  <si>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</si>
  <si>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</si>
  <si>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</si>
  <si>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</si>
  <si>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</si>
  <si>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</si>
  <si>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</si>
  <si>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</si>
  <si>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</si>
  <si>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</si>
  <si>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</si>
  <si>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</si>
  <si>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</si>
  <si>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</si>
  <si>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</si>
  <si>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</si>
  <si>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</si>
  <si>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</si>
  <si>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</si>
  <si>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</si>
  <si>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</si>
  <si>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</si>
  <si>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</si>
  <si>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</si>
  <si>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</si>
  <si>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</si>
  <si>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</si>
  <si>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</si>
  <si>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</si>
  <si>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</si>
  <si>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</si>
  <si>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</si>
  <si>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</si>
  <si>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</si>
  <si>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</si>
  <si>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</si>
  <si>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</si>
  <si>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</si>
  <si>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</si>
  <si>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</si>
  <si>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</si>
  <si>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</si>
  <si>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</si>
  <si>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</si>
  <si>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</si>
  <si>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</si>
  <si>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</si>
  <si>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</si>
  <si>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</si>
  <si>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</si>
  <si>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</si>
  <si>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</si>
  <si>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</si>
  <si>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</si>
  <si>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</si>
  <si>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</si>
  <si>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</si>
  <si>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</si>
  <si>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</si>
  <si>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</si>
  <si>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</si>
  <si>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</si>
  <si>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</si>
  <si>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</si>
  <si>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</si>
  <si>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</si>
  <si>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</si>
  <si>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</si>
  <si>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</si>
  <si>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</si>
  <si>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</si>
  <si>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</si>
  <si>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</si>
  <si>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</si>
  <si>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</si>
  <si>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</si>
  <si>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</si>
  <si>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</si>
  <si>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</si>
  <si>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</si>
  <si>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</si>
  <si>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</si>
  <si>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</si>
  <si>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</si>
  <si>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</si>
  <si>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</si>
  <si>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</si>
  <si>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</si>
  <si>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</si>
  <si>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</si>
  <si>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</si>
  <si>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</si>
  <si>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</si>
  <si>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</si>
  <si>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</si>
  <si>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</si>
  <si>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</si>
  <si>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</si>
  <si>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</si>
  <si>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</si>
  <si>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</si>
  <si>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</si>
  <si>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</si>
  <si>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</si>
  <si>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</si>
  <si>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</si>
  <si>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</si>
  <si>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</si>
  <si>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</si>
  <si>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</si>
  <si>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</si>
  <si>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</si>
  <si>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</si>
  <si>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</si>
  <si>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</si>
  <si>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</si>
  <si>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</si>
  <si>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</si>
  <si>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</si>
  <si>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</si>
  <si>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</si>
  <si>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</si>
  <si>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</si>
  <si>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</si>
  <si>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</si>
  <si>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</si>
  <si>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</si>
  <si>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</si>
  <si>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</si>
  <si>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</si>
  <si>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</si>
  <si>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</si>
  <si>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</si>
  <si>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</si>
  <si>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</si>
  <si>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</si>
  <si>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</si>
  <si>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</si>
  <si>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</si>
  <si>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</si>
  <si>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</si>
  <si>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</si>
  <si>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</si>
  <si>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</si>
  <si>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</si>
  <si>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</si>
  <si>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</si>
  <si>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</si>
  <si>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</si>
  <si>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</si>
  <si>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</si>
  <si>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</si>
  <si>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</si>
  <si>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</si>
  <si>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</si>
  <si>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</si>
  <si>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</si>
  <si>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</si>
  <si>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</si>
  <si>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</si>
  <si>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</si>
  <si>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</si>
  <si>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</si>
  <si>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</si>
  <si>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</si>
  <si>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</si>
  <si>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</si>
  <si>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</si>
  <si>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</si>
  <si>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</si>
  <si>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</si>
  <si>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</si>
  <si>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</si>
  <si>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</si>
  <si>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</si>
  <si>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</si>
  <si>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</si>
  <si>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</si>
  <si>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</si>
  <si>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</si>
  <si>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</si>
  <si>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</si>
  <si>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</si>
  <si>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</si>
  <si>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</si>
  <si>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</si>
  <si>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</si>
  <si>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</si>
  <si>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</si>
  <si>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</si>
  <si>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</si>
  <si>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</si>
  <si>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</si>
  <si>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</si>
  <si>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</si>
  <si>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</si>
  <si>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</si>
  <si>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</si>
  <si>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</si>
  <si>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</si>
  <si>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</si>
  <si>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</si>
  <si>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</si>
  <si>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</si>
  <si>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</si>
  <si>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</si>
  <si>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</si>
  <si>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</si>
  <si>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</si>
  <si>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</si>
  <si>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</si>
  <si>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</si>
  <si>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</si>
  <si>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</si>
  <si>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</si>
  <si>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</si>
  <si>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</si>
  <si>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</si>
  <si>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</si>
  <si>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</si>
  <si>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</si>
  <si>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</si>
  <si>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</si>
  <si>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</si>
  <si>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</si>
  <si>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</si>
  <si>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</si>
  <si>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</si>
  <si>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</si>
  <si>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</si>
  <si>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</si>
  <si>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</si>
  <si>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</si>
  <si>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</si>
  <si>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</si>
  <si>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</si>
  <si>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</si>
  <si>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</si>
  <si>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</si>
  <si>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</si>
  <si>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</si>
  <si>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</si>
  <si>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</si>
  <si>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</si>
  <si>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</si>
  <si>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</si>
  <si>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</si>
  <si>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</si>
  <si>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</si>
  <si>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</si>
  <si>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</si>
  <si>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</si>
  <si>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</si>
  <si>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</si>
  <si>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</si>
  <si>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</si>
  <si>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</si>
  <si>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</si>
  <si>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</si>
  <si>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</si>
  <si>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</si>
  <si>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</si>
  <si>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</si>
  <si>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</si>
  <si>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</si>
  <si>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</si>
  <si>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</si>
  <si>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</si>
  <si>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</si>
  <si>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</si>
  <si>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</si>
  <si>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</si>
  <si>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</si>
  <si>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</si>
  <si>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</si>
  <si>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</si>
  <si>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</si>
  <si>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</si>
  <si>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</si>
  <si>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</si>
  <si>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</si>
  <si>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</si>
  <si>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</si>
  <si>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</si>
  <si>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</si>
  <si>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</si>
  <si>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</si>
  <si>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</si>
  <si>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</si>
  <si>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</si>
  <si>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</si>
  <si>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</si>
  <si>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</si>
  <si>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</si>
  <si>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</si>
  <si>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</si>
  <si>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</si>
  <si>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</si>
  <si>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</si>
  <si>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</si>
  <si>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</si>
  <si>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</si>
  <si>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</si>
  <si>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</si>
  <si>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</si>
  <si>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</si>
  <si>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</si>
  <si>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</si>
  <si>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</si>
  <si>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</si>
  <si>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</si>
  <si>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</si>
  <si>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</si>
  <si>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</si>
  <si>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</si>
  <si>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</si>
  <si>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</si>
  <si>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</si>
  <si>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</si>
  <si>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</si>
  <si>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</si>
  <si>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</si>
  <si>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</si>
  <si>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</si>
  <si>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</si>
  <si>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</si>
  <si>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</si>
  <si>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</si>
  <si>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</si>
  <si>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</si>
  <si>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</si>
  <si>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</si>
  <si>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</si>
  <si>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</si>
  <si>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</si>
  <si>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</si>
  <si>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</si>
  <si>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</si>
  <si>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</si>
  <si>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</si>
  <si>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</si>
  <si>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</si>
  <si>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</si>
  <si>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</si>
  <si>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</si>
  <si>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</si>
  <si>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</si>
  <si>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</si>
  <si>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</si>
  <si>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</si>
  <si>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</si>
  <si>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</si>
  <si>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</si>
  <si>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</si>
  <si>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</si>
  <si>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</si>
  <si>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</si>
  <si>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</si>
  <si>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</si>
  <si>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</si>
  <si>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</si>
  <si>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</si>
  <si>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</si>
  <si>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</si>
  <si>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</si>
  <si>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</si>
  <si>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</si>
  <si>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</si>
  <si>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</si>
  <si>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</si>
  <si>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</si>
  <si>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</si>
  <si>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</si>
  <si>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</si>
  <si>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</si>
  <si>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</si>
  <si>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</si>
  <si>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</si>
  <si>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</si>
  <si>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</si>
  <si>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</si>
  <si>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</si>
  <si>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</si>
  <si>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</si>
  <si>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</si>
  <si>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</si>
  <si>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</si>
  <si>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</si>
  <si>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</si>
  <si>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</si>
  <si>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</si>
  <si>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</si>
  <si>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</si>
  <si>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</si>
  <si>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</si>
  <si>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</si>
  <si>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</si>
  <si>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</si>
  <si>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</si>
  <si>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</si>
  <si>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</si>
  <si>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</si>
  <si>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</si>
  <si>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</si>
  <si>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</si>
  <si>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</si>
  <si>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</si>
  <si>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</si>
  <si>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</si>
  <si>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</si>
  <si>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</si>
  <si>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</si>
  <si>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</si>
  <si>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</si>
  <si>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</si>
  <si>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</si>
  <si>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</si>
  <si>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</si>
  <si>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</si>
  <si>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</si>
  <si>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</si>
  <si>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</si>
  <si>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</si>
  <si>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</si>
  <si>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</si>
  <si>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</si>
  <si>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</si>
  <si>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</si>
  <si>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</si>
  <si>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</si>
  <si>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</si>
  <si>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</si>
  <si>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</si>
  <si>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</si>
  <si>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</si>
  <si>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</si>
  <si>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</si>
  <si>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</si>
  <si>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</si>
  <si>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</si>
  <si>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</si>
  <si>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</si>
  <si>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</si>
  <si>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</si>
  <si>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</si>
  <si>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</si>
  <si>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</si>
  <si>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</si>
  <si>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</si>
  <si>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</si>
  <si>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</si>
  <si>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</si>
  <si>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</si>
  <si>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</si>
  <si>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</si>
  <si>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</si>
  <si>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</si>
  <si>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</si>
  <si>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</si>
  <si>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</si>
  <si>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</si>
  <si>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</si>
  <si>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</si>
  <si>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</si>
  <si>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</si>
  <si>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</si>
  <si>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</si>
  <si>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</si>
  <si>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</si>
  <si>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</si>
  <si>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</si>
  <si>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</si>
  <si>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</si>
  <si>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</si>
  <si>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</si>
  <si>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</si>
  <si>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</si>
  <si>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</si>
  <si>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</si>
  <si>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</si>
  <si>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</si>
  <si>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</si>
  <si>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</si>
  <si>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</si>
  <si>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</si>
  <si>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</si>
  <si>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</si>
  <si>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</si>
  <si>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</si>
  <si>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</si>
  <si>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</si>
  <si>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</si>
  <si>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</si>
  <si>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</si>
  <si>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</si>
  <si>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</si>
  <si>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</si>
  <si>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</si>
  <si>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</si>
  <si>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</si>
  <si>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</si>
  <si>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</si>
  <si>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</si>
  <si>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</si>
  <si>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</si>
  <si>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</si>
  <si>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</si>
  <si>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</si>
  <si>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</si>
  <si>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</si>
  <si>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</si>
  <si>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</si>
  <si>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</si>
  <si>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</si>
  <si>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</si>
  <si>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</si>
  <si>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</si>
  <si>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</si>
  <si>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</si>
  <si>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</si>
  <si>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</si>
  <si>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</si>
  <si>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</si>
  <si>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</si>
  <si>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</si>
  <si>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</si>
  <si>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</si>
  <si>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</si>
  <si>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</si>
  <si>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</si>
  <si>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</si>
  <si>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</si>
  <si>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</si>
  <si>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</si>
  <si>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</si>
  <si>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</si>
  <si>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</si>
  <si>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</si>
  <si>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</si>
  <si>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</si>
  <si>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</si>
  <si>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</si>
  <si>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</si>
  <si>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</si>
  <si>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</si>
  <si>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</si>
  <si>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</si>
  <si>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</si>
  <si>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</si>
  <si>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</si>
  <si>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</si>
  <si>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</si>
  <si>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</si>
  <si>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</si>
  <si>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</si>
  <si>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</si>
  <si>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</si>
  <si>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</si>
  <si>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</si>
  <si>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</si>
  <si>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</si>
  <si>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</si>
  <si>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</si>
  <si>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</si>
  <si>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</si>
  <si>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</si>
  <si>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</si>
  <si>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</si>
  <si>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</si>
  <si>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</si>
  <si>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</si>
  <si>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</si>
  <si>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</si>
  <si>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</si>
  <si>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</si>
  <si>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</si>
  <si>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</si>
  <si>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</si>
  <si>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</si>
  <si>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</si>
  <si>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</si>
  <si>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</si>
  <si>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</si>
  <si>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</si>
  <si>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</si>
  <si>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</si>
  <si>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</si>
  <si>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</si>
  <si>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</si>
  <si>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</si>
  <si>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</si>
  <si>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</si>
  <si>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</si>
  <si>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</si>
  <si>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</si>
  <si>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</si>
  <si>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</si>
  <si>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</si>
  <si>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</si>
  <si>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</si>
  <si>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</si>
  <si>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</si>
  <si>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</si>
  <si>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</si>
  <si>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</si>
  <si>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</si>
  <si>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</si>
  <si>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</si>
  <si>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</si>
  <si>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</si>
  <si>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</si>
  <si>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</si>
  <si>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</si>
  <si>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</si>
  <si>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</si>
  <si>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</si>
  <si>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</si>
  <si>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</si>
  <si>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</si>
  <si>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</si>
  <si>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</si>
  <si>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</si>
  <si>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</si>
  <si>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</si>
  <si>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</si>
  <si>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</si>
  <si>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</si>
  <si>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</si>
  <si>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</si>
  <si>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</si>
  <si>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</si>
  <si>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</si>
  <si>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</si>
  <si>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</si>
  <si>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</si>
  <si>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</si>
  <si>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</si>
  <si>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</si>
  <si>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</si>
  <si>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</si>
  <si>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</si>
  <si>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</si>
  <si>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</si>
  <si>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</si>
  <si>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</si>
  <si>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</si>
  <si>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</si>
  <si>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</si>
  <si>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</si>
  <si>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</si>
  <si>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</si>
  <si>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</si>
  <si>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</si>
  <si>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</si>
  <si>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</si>
  <si>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</si>
  <si>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</si>
  <si>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</si>
  <si>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</si>
  <si>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</si>
  <si>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</si>
  <si>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</si>
  <si>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</si>
  <si>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</si>
  <si>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</si>
  <si>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</si>
  <si>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</si>
  <si>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</si>
  <si>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</si>
  <si>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</si>
  <si>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</si>
  <si>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</si>
  <si>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</si>
  <si>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</si>
  <si>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</si>
  <si>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</si>
  <si>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</si>
  <si>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</si>
  <si>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</si>
  <si>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</si>
  <si>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</si>
  <si>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</si>
  <si>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</si>
  <si>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</si>
  <si>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</si>
  <si>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</si>
  <si>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</si>
  <si>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</si>
  <si>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</si>
  <si>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</si>
  <si>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</si>
  <si>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</si>
  <si>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</si>
  <si>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</si>
  <si>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</si>
  <si>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</si>
  <si>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</si>
  <si>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</si>
  <si>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</si>
  <si>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</si>
  <si>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</si>
  <si>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</si>
  <si>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</si>
  <si>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</si>
  <si>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</si>
  <si>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</si>
  <si>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</si>
  <si>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</si>
  <si>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</si>
  <si>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</si>
  <si>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</si>
  <si>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</si>
  <si>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</si>
  <si>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</si>
  <si>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</si>
  <si>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</si>
  <si>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</si>
  <si>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</si>
  <si>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</si>
  <si>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</si>
  <si>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</si>
  <si>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</si>
  <si>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</si>
  <si>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</si>
  <si>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</si>
  <si>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</si>
  <si>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</si>
  <si>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</si>
  <si>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</si>
  <si>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</si>
  <si>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</si>
  <si>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</si>
  <si>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</si>
  <si>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</si>
  <si>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</si>
  <si>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</si>
  <si>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</si>
  <si>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</si>
  <si>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</si>
  <si>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</si>
  <si>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</si>
  <si>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</si>
  <si>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</si>
  <si>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</si>
  <si>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</si>
  <si>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</si>
  <si>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</si>
  <si>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</si>
  <si>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</si>
  <si>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</si>
  <si>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</si>
  <si>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</si>
  <si>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</si>
  <si>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</si>
  <si>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</si>
  <si>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</si>
  <si>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</si>
  <si>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</si>
  <si>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</si>
  <si>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</si>
  <si>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</si>
  <si>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</si>
  <si>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</si>
  <si>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</si>
  <si>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</si>
  <si>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</si>
  <si>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</si>
  <si>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</si>
  <si>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</si>
  <si>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</si>
  <si>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</si>
  <si>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</si>
  <si>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</si>
  <si>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</si>
  <si>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</si>
  <si>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</si>
  <si>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</si>
  <si>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</si>
  <si>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</si>
  <si>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</si>
  <si>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</si>
  <si>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</si>
  <si>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</si>
  <si>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</si>
  <si>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</si>
  <si>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</si>
  <si>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</si>
  <si>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</si>
  <si>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</si>
  <si>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</si>
  <si>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</si>
  <si>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</si>
  <si>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</si>
  <si>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</si>
  <si>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</si>
  <si>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</si>
  <si>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</si>
  <si>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</si>
  <si>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</si>
  <si>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</si>
  <si>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</si>
  <si>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</si>
  <si>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</si>
  <si>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</si>
  <si>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</si>
  <si>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</si>
  <si>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</si>
  <si>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</si>
  <si>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</si>
  <si>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</si>
  <si>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</si>
  <si>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</si>
  <si>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</si>
  <si>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</si>
  <si>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</si>
  <si>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</si>
  <si>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</si>
  <si>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</si>
  <si>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</si>
  <si>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</si>
  <si>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</si>
  <si>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</si>
  <si>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</si>
  <si>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</si>
  <si>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</si>
  <si>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</si>
  <si>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</si>
  <si>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</si>
  <si>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</si>
  <si>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</si>
  <si>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</si>
  <si>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</si>
  <si>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</si>
  <si>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</si>
  <si>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</si>
  <si>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</si>
  <si>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</si>
  <si>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</si>
  <si>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</si>
  <si>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</si>
  <si>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</si>
  <si>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</si>
  <si>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</si>
  <si>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</si>
  <si>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</si>
  <si>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</si>
  <si>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</si>
  <si>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</si>
  <si>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</si>
  <si>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</si>
  <si>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</si>
  <si>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</si>
  <si>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</si>
  <si>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</si>
  <si>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</si>
  <si>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</si>
  <si>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</si>
  <si>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</si>
  <si>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</si>
  <si>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</si>
  <si>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</si>
  <si>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</si>
  <si>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</si>
  <si>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</si>
  <si>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</si>
  <si>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</si>
  <si>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</si>
  <si>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</si>
  <si>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</si>
  <si>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</si>
  <si>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</si>
  <si>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</si>
  <si>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</si>
  <si>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</si>
  <si>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</si>
  <si>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</si>
  <si>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</si>
  <si>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</si>
  <si>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</si>
  <si>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</si>
  <si>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</si>
  <si>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</si>
  <si>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</si>
  <si>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</si>
  <si>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</si>
  <si>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</si>
  <si>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</si>
  <si>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</si>
  <si>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</si>
  <si>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</si>
  <si>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</si>
  <si>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</si>
  <si>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</si>
  <si>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</si>
  <si>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</si>
  <si>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</si>
  <si>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</si>
  <si>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</si>
  <si>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</si>
  <si>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</si>
  <si>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</si>
  <si>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</si>
  <si>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</si>
  <si>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</si>
  <si>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</si>
  <si>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</si>
  <si>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</si>
  <si>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</si>
  <si>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</si>
  <si>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</si>
  <si>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</si>
  <si>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</si>
  <si>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</si>
  <si>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</si>
  <si>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</si>
  <si>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</si>
  <si>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</si>
  <si>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</si>
  <si>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</si>
  <si>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</si>
  <si>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</si>
  <si>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</si>
  <si>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</si>
  <si>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</si>
  <si>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</si>
  <si>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</si>
  <si>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</si>
  <si>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</si>
  <si>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</si>
  <si>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</si>
  <si>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</si>
  <si>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</si>
  <si>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</si>
  <si>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</si>
  <si>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</si>
  <si>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</si>
  <si>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</si>
  <si>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</si>
  <si>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</si>
  <si>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</si>
  <si>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</si>
  <si>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</si>
  <si>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</si>
  <si>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</si>
  <si>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</si>
  <si>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</si>
  <si>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</si>
  <si>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</si>
  <si>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</si>
  <si>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</si>
  <si>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</si>
  <si>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</si>
  <si>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</si>
  <si>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</si>
  <si>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</si>
  <si>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</si>
  <si>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</si>
  <si>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</si>
  <si>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</si>
  <si>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</si>
  <si>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</si>
  <si>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</si>
  <si>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</si>
  <si>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</si>
  <si>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</si>
  <si>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</si>
  <si>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</si>
  <si>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</si>
  <si>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</si>
  <si>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</si>
  <si>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</si>
  <si>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</si>
  <si>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</si>
  <si>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</si>
  <si>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</si>
  <si>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</si>
  <si>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</si>
  <si>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</si>
  <si>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</si>
  <si>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</si>
  <si>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</si>
  <si>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</si>
  <si>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</si>
  <si>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</si>
  <si>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</si>
  <si>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</si>
  <si>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</si>
  <si>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</si>
  <si>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</si>
  <si>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</si>
  <si>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</si>
  <si>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</si>
  <si>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</si>
  <si>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</si>
  <si>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</si>
  <si>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</si>
  <si>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</si>
  <si>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</si>
  <si>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</si>
  <si>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</si>
  <si>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</si>
  <si>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</si>
  <si>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</si>
  <si>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</si>
  <si>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</si>
  <si>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</si>
  <si>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</si>
  <si>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</si>
  <si>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</si>
  <si>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</si>
  <si>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</si>
  <si>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</si>
  <si>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</si>
  <si>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</si>
  <si>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</si>
  <si>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</si>
  <si>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</si>
  <si>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</si>
  <si>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</si>
  <si>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</si>
  <si>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</si>
  <si>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</si>
  <si>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</si>
  <si>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</si>
  <si>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</si>
  <si>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</si>
  <si>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</si>
  <si>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</si>
  <si>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</si>
  <si>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</si>
  <si>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</si>
  <si>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</si>
  <si>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</si>
  <si>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</si>
  <si>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</si>
  <si>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</si>
  <si>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</si>
  <si>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</si>
  <si>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</si>
  <si>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</si>
  <si>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</si>
  <si>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</si>
  <si>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</si>
  <si>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</si>
  <si>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</si>
  <si>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</si>
  <si>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</si>
  <si>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</si>
  <si>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</si>
  <si>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</si>
  <si>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</si>
  <si>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</si>
  <si>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</si>
  <si>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</si>
  <si>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</si>
  <si>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</si>
  <si>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</si>
  <si>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</si>
  <si>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</si>
  <si>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</si>
  <si>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</si>
  <si>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</si>
  <si>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</si>
  <si>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</si>
  <si>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</si>
  <si>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</si>
  <si>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</si>
  <si>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</si>
  <si>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</si>
  <si>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</si>
  <si>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</si>
  <si>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</si>
  <si>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</si>
  <si>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</si>
  <si>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</si>
  <si>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</si>
  <si>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</si>
  <si>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</si>
  <si>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</si>
  <si>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</si>
  <si>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</si>
  <si>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</si>
  <si>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</si>
  <si>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</si>
  <si>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</si>
  <si>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</si>
  <si>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</si>
  <si>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</si>
  <si>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</si>
  <si>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</si>
  <si>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</si>
  <si>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</si>
  <si>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</si>
  <si>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</si>
  <si>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</si>
  <si>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</si>
  <si>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</si>
  <si>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</si>
  <si>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</si>
  <si>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</si>
  <si>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</si>
  <si>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</si>
  <si>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</si>
  <si>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</si>
  <si>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</si>
  <si>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</si>
  <si>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</si>
  <si>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</si>
  <si>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</si>
  <si>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</si>
  <si>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</si>
  <si>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</si>
  <si>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</si>
  <si>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</si>
  <si>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</si>
  <si>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</si>
  <si>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</si>
  <si>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</si>
  <si>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</si>
  <si>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</si>
  <si>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</si>
  <si>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</si>
  <si>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</si>
  <si>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</si>
  <si>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</si>
  <si>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</si>
  <si>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</si>
  <si>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</si>
  <si>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</si>
  <si>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</si>
  <si>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</si>
  <si>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</si>
  <si>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</si>
  <si>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</si>
  <si>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</si>
  <si>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</si>
  <si>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</si>
  <si>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</si>
  <si>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</si>
  <si>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</si>
  <si>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</si>
  <si>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</si>
  <si>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</si>
  <si>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</si>
  <si>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</si>
  <si>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</si>
  <si>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</si>
  <si>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</si>
  <si>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</si>
  <si>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</si>
  <si>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</si>
  <si>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</si>
  <si>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</si>
  <si>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</si>
  <si>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</si>
  <si>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</si>
  <si>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</si>
  <si>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</si>
  <si>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</si>
  <si>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</si>
  <si>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</si>
  <si>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</si>
  <si>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</si>
  <si>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</si>
  <si>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</si>
  <si>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</si>
  <si>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</si>
  <si>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</si>
  <si>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</si>
  <si>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</si>
  <si>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</si>
  <si>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</si>
  <si>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</si>
  <si>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</si>
  <si>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</si>
  <si>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</si>
  <si>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</si>
  <si>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</si>
  <si>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</si>
  <si>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</si>
  <si>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</si>
  <si>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</si>
  <si>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</si>
  <si>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</si>
  <si>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</si>
  <si>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</si>
  <si>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</si>
  <si>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</si>
  <si>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</si>
  <si>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</si>
  <si>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</si>
  <si>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</si>
  <si>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</si>
  <si>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</si>
  <si>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</si>
  <si>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</si>
  <si>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</si>
  <si>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</si>
  <si>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</si>
  <si>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</si>
  <si>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</si>
  <si>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</si>
  <si>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</si>
  <si>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</si>
  <si>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</si>
  <si>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</si>
  <si>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</si>
  <si>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</si>
  <si>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</si>
  <si>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</si>
  <si>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</si>
  <si>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</si>
  <si>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</si>
  <si>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</si>
  <si>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</si>
  <si>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</si>
  <si>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</si>
  <si>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</si>
  <si>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</si>
  <si>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</si>
  <si>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</si>
  <si>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</si>
  <si>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</si>
  <si>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</si>
  <si>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</si>
  <si>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</si>
  <si>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</si>
  <si>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</si>
  <si>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</si>
  <si>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</si>
  <si>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</si>
  <si>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</si>
  <si>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</si>
  <si>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</si>
  <si>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</si>
  <si>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</si>
  <si>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</si>
  <si>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</si>
  <si>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</si>
  <si>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</si>
  <si>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</si>
  <si>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</si>
  <si>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</si>
  <si>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</si>
  <si>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</si>
  <si>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</si>
  <si>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</si>
  <si>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</si>
  <si>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</si>
  <si>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</si>
  <si>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</si>
  <si>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</si>
  <si>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</si>
  <si>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</si>
  <si>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</si>
  <si>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</si>
  <si>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</si>
  <si>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</si>
  <si>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</si>
  <si>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</si>
  <si>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</si>
  <si>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</si>
  <si>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</si>
  <si>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</si>
  <si>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</si>
  <si>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</si>
  <si>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</si>
  <si>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</si>
  <si>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</si>
  <si>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</si>
  <si>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</si>
  <si>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</si>
  <si>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</si>
  <si>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</si>
  <si>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</si>
  <si>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</si>
  <si>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</si>
  <si>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</si>
  <si>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</si>
  <si>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</si>
  <si>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</si>
  <si>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</si>
  <si>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</si>
  <si>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</si>
  <si>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</si>
  <si>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</si>
  <si>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</si>
  <si>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</si>
  <si>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</si>
  <si>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</si>
  <si>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</si>
  <si>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</si>
  <si>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</si>
  <si>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</si>
  <si>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</si>
  <si>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</si>
  <si>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</si>
  <si>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</si>
  <si>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</si>
  <si>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</si>
  <si>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</si>
  <si>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</si>
  <si>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</si>
  <si>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</si>
  <si>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</si>
  <si>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</si>
  <si>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</si>
  <si>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</si>
  <si>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</si>
  <si>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</si>
  <si>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</si>
  <si>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</si>
  <si>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</si>
  <si>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</si>
  <si>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</si>
  <si>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</si>
  <si>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</si>
  <si>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</si>
  <si>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</si>
  <si>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</si>
  <si>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</si>
  <si>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</si>
  <si>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</si>
  <si>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</si>
  <si>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</si>
  <si>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</si>
  <si>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</si>
  <si>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</si>
  <si>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</si>
  <si>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</si>
  <si>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</si>
  <si>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</si>
  <si>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</si>
  <si>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</si>
  <si>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</si>
  <si>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</si>
  <si>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</si>
  <si>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</si>
  <si>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</si>
  <si>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</si>
  <si>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</si>
  <si>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</si>
  <si>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</si>
  <si>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</si>
  <si>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</si>
  <si>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</si>
  <si>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</si>
  <si>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</si>
  <si>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</si>
  <si>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</si>
  <si>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</si>
  <si>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</si>
  <si>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</si>
  <si>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</si>
  <si>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</si>
  <si>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</si>
  <si>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</si>
  <si>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</si>
  <si>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</si>
  <si>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</si>
  <si>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</si>
  <si>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</si>
  <si>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</si>
  <si>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</si>
  <si>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</si>
  <si>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</si>
  <si>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</si>
  <si>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</si>
  <si>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</si>
  <si>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</si>
  <si>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</si>
  <si>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</si>
  <si>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</si>
  <si>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</si>
  <si>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</si>
  <si>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</si>
  <si>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</si>
  <si>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</si>
  <si>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</si>
  <si>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</si>
  <si>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</si>
  <si>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</si>
  <si>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</si>
  <si>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</si>
  <si>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</si>
  <si>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</si>
  <si>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</si>
  <si>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</si>
  <si>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</si>
  <si>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</si>
  <si>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</si>
  <si>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</si>
  <si>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</si>
  <si>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</si>
  <si>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</si>
  <si>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</si>
  <si>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</si>
  <si>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</si>
  <si>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</si>
  <si>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</si>
  <si>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</si>
  <si>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</si>
  <si>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</si>
  <si>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</si>
  <si>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</si>
  <si>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</si>
  <si>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</si>
  <si>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</si>
  <si>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</si>
  <si>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</si>
  <si>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</si>
  <si>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</si>
  <si>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</si>
  <si>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</si>
  <si>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</si>
  <si>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</si>
  <si>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</si>
  <si>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</si>
  <si>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</si>
  <si>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</si>
  <si>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</si>
  <si>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</si>
  <si>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</si>
  <si>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</si>
  <si>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</si>
  <si>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</si>
  <si>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</si>
  <si>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</si>
  <si>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</si>
  <si>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</si>
  <si>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</si>
  <si>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</si>
  <si>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</si>
  <si>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</si>
  <si>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</si>
  <si>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</si>
  <si>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</si>
  <si>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</si>
  <si>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</si>
  <si>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</si>
  <si>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</si>
  <si>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</si>
  <si>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</si>
  <si>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</si>
  <si>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</si>
  <si>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</si>
  <si>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</si>
  <si>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</si>
  <si>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</si>
  <si>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</si>
  <si>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</si>
  <si>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</si>
  <si>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</si>
  <si>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</si>
  <si>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</si>
  <si>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</si>
  <si>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</si>
  <si>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</si>
  <si>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</si>
  <si>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</si>
  <si>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</si>
  <si>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</si>
  <si>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</si>
  <si>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</si>
  <si>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</si>
  <si>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</si>
  <si>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</si>
  <si>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</si>
  <si>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</si>
  <si>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</si>
  <si>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</si>
  <si>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</si>
  <si>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</si>
  <si>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</si>
  <si>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</si>
  <si>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</si>
  <si>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</si>
  <si>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</si>
  <si>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</si>
  <si>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</si>
  <si>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</si>
  <si>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</si>
  <si>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</si>
  <si>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</si>
  <si>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</si>
  <si>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</si>
  <si>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</si>
  <si>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</si>
  <si>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</si>
  <si>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</si>
  <si>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</si>
  <si>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</si>
  <si>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</si>
  <si>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</si>
  <si>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</si>
  <si>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</si>
  <si>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</si>
  <si>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</si>
  <si>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</si>
  <si>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</si>
  <si>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</si>
  <si>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</si>
  <si>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</si>
  <si>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</si>
  <si>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</si>
  <si>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</si>
  <si>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</si>
  <si>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</si>
  <si>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</si>
  <si>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</si>
  <si>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</si>
  <si>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</si>
  <si>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</si>
  <si>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</si>
  <si>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</si>
  <si>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</si>
  <si>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</si>
  <si>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</si>
  <si>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</si>
  <si>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</si>
  <si>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</si>
  <si>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</si>
  <si>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</si>
  <si>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</si>
  <si>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</si>
  <si>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</si>
  <si>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</si>
  <si>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</si>
  <si>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</si>
  <si>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</si>
  <si>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</si>
  <si>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</si>
  <si>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</si>
  <si>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</si>
  <si>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</si>
  <si>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</si>
  <si>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</si>
  <si>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</si>
  <si>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</si>
  <si>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</si>
  <si>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</si>
  <si>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</si>
  <si>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</si>
  <si>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</si>
  <si>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</si>
  <si>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</si>
  <si>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</si>
  <si>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</si>
  <si>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</si>
  <si>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</si>
  <si>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</si>
  <si>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</si>
  <si>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</si>
  <si>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</si>
  <si>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</si>
  <si>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</si>
  <si>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</si>
  <si>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</si>
  <si>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</si>
  <si>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</si>
  <si>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</si>
  <si>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</si>
  <si>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</si>
  <si>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</si>
  <si>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</si>
  <si>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</si>
  <si>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</si>
  <si>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</si>
  <si>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</si>
  <si>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</si>
  <si>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</si>
  <si>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</si>
  <si>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</si>
  <si>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</si>
  <si>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</si>
  <si>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</si>
  <si>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</si>
  <si>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</si>
  <si>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</si>
  <si>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</si>
  <si>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</si>
  <si>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</si>
  <si>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</si>
  <si>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</si>
  <si>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</si>
  <si>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</si>
  <si>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</si>
  <si>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</si>
  <si>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</si>
  <si>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</si>
  <si>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</si>
  <si>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</si>
  <si>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</si>
  <si>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</si>
  <si>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</si>
  <si>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</si>
  <si>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</si>
  <si>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</si>
  <si>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</si>
  <si>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</si>
  <si>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</si>
  <si>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</si>
  <si>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</si>
  <si>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</si>
  <si>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</si>
  <si>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</si>
  <si>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</si>
  <si>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</si>
  <si>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</si>
  <si>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</si>
  <si>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</si>
  <si>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</si>
  <si>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</si>
  <si>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</si>
  <si>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</si>
  <si>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</si>
  <si>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</si>
  <si>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</si>
  <si>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</si>
  <si>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</si>
  <si>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</si>
  <si>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</si>
  <si>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</si>
  <si>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</si>
  <si>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</si>
  <si>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</si>
  <si>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</si>
  <si>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</si>
  <si>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</si>
  <si>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</si>
  <si>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</si>
  <si>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</si>
  <si>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</si>
  <si>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</si>
  <si>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</si>
  <si>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</si>
  <si>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</si>
  <si>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</si>
  <si>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</si>
  <si>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</si>
  <si>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</si>
  <si>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</si>
  <si>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</si>
  <si>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</si>
  <si>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</si>
  <si>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</si>
  <si>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</si>
  <si>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</si>
  <si>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</si>
  <si>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</si>
  <si>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</si>
  <si>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</si>
  <si>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</si>
  <si>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</si>
  <si>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</si>
  <si>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</si>
  <si>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</si>
  <si>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</si>
  <si>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</si>
  <si>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</si>
  <si>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</si>
  <si>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</si>
  <si>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</si>
  <si>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</si>
  <si>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</si>
  <si>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</si>
  <si>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</si>
  <si>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</si>
  <si>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</si>
  <si>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</si>
  <si>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</si>
  <si>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</si>
  <si>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</si>
  <si>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</si>
  <si>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</si>
  <si>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</si>
  <si>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</si>
  <si>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</si>
  <si>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</si>
  <si>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</si>
  <si>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</si>
  <si>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</si>
  <si>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</si>
  <si>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</si>
  <si>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</si>
  <si>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</si>
  <si>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</si>
  <si>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</si>
  <si>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</si>
  <si>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</si>
  <si>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</si>
  <si>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</si>
  <si>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</si>
  <si>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</si>
  <si>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</si>
  <si>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</si>
  <si>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</si>
  <si>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</si>
  <si>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</si>
  <si>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</si>
  <si>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</si>
  <si>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</si>
  <si>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</si>
  <si>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</si>
  <si>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</si>
  <si>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</si>
  <si>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</si>
  <si>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</si>
  <si>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</si>
  <si>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</si>
  <si>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</si>
  <si>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</si>
  <si>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</si>
  <si>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</si>
  <si>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</si>
  <si>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</si>
  <si>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</si>
  <si>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</si>
  <si>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</si>
  <si>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</si>
  <si>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</si>
  <si>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</si>
  <si>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</si>
  <si>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</si>
  <si>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</si>
  <si>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</si>
  <si>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</si>
  <si>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</si>
  <si>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</si>
  <si>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</si>
  <si>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</si>
  <si>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</si>
  <si>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</si>
  <si>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</si>
  <si>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</si>
  <si>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</si>
  <si>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</si>
  <si>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</si>
  <si>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</si>
  <si>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</si>
  <si>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</si>
  <si>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</si>
  <si>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</si>
  <si>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</si>
  <si>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</si>
  <si>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</si>
  <si>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</si>
  <si>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</si>
  <si>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</si>
  <si>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</si>
  <si>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</si>
  <si>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</si>
  <si>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</si>
  <si>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</si>
  <si>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</si>
  <si>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</si>
  <si>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</si>
  <si>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</si>
  <si>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</si>
  <si>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</si>
  <si>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</si>
  <si>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</si>
  <si>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</si>
  <si>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</si>
  <si>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</si>
  <si>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</si>
  <si>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</si>
  <si>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</si>
  <si>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</si>
  <si>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</si>
  <si>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</si>
  <si>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</si>
  <si>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</si>
  <si>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</si>
  <si>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</si>
  <si>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</si>
  <si>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</si>
  <si>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</si>
  <si>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</si>
  <si>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</si>
  <si>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</si>
  <si>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</si>
  <si>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</si>
  <si>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</si>
  <si>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</si>
  <si>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</si>
  <si>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</si>
  <si>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</si>
  <si>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</si>
  <si>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</si>
  <si>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</si>
  <si>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</si>
  <si>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</si>
  <si>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</si>
  <si>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</si>
  <si>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</si>
  <si>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</si>
  <si>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</si>
  <si>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</si>
  <si>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</si>
  <si>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</si>
  <si>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</si>
  <si>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</si>
  <si>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</si>
  <si>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</si>
  <si>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</si>
  <si>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</si>
  <si>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</si>
  <si>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</si>
  <si>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</si>
  <si>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</si>
  <si>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</si>
  <si>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</si>
  <si>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</si>
  <si>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</si>
  <si>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</si>
  <si>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</si>
  <si>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</si>
  <si>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</si>
  <si>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</si>
  <si>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</si>
  <si>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</si>
  <si>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</si>
  <si>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</si>
  <si>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</si>
  <si>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</si>
  <si>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</si>
  <si>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</si>
  <si>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</si>
  <si>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</si>
  <si>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</si>
  <si>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</si>
  <si>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</si>
  <si>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</si>
  <si>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</si>
  <si>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</si>
  <si>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</si>
  <si>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</si>
  <si>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</si>
  <si>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</si>
  <si>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</si>
  <si>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</si>
  <si>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</si>
  <si>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</si>
  <si>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</si>
  <si>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</si>
  <si>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</si>
  <si>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</si>
  <si>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</si>
  <si>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</si>
  <si>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</si>
  <si>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</si>
  <si>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</si>
  <si>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</si>
  <si>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</si>
  <si>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</si>
  <si>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</si>
  <si>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</si>
  <si>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</si>
  <si>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</si>
  <si>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</si>
  <si>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</si>
  <si>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</si>
  <si>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</si>
  <si>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</si>
  <si>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</si>
  <si>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</si>
  <si>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</si>
  <si>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</si>
  <si>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</si>
  <si>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</si>
  <si>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</si>
  <si>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</si>
  <si>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</si>
  <si>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</si>
  <si>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</si>
  <si>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</si>
  <si>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</si>
  <si>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</si>
  <si>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</si>
  <si>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</si>
  <si>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</si>
  <si>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</si>
  <si>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</si>
  <si>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</si>
  <si>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</si>
  <si>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</si>
  <si>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</si>
  <si>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</si>
  <si>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</si>
  <si>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</si>
  <si>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</si>
  <si>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</si>
  <si>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</si>
  <si>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</si>
  <si>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</si>
  <si>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</si>
  <si>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</si>
  <si>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</si>
  <si>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</si>
  <si>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</si>
  <si>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</si>
  <si>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</si>
  <si>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</si>
  <si>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</si>
  <si>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</si>
  <si>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</si>
  <si>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</si>
  <si>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</si>
  <si>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</si>
  <si>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</si>
  <si>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</si>
  <si>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</si>
  <si>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</si>
  <si>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</si>
  <si>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</si>
  <si>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</si>
  <si>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</si>
  <si>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</si>
  <si>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</si>
  <si>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</si>
  <si>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</si>
  <si>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</si>
  <si>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</si>
  <si>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</si>
  <si>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</si>
  <si>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</si>
  <si>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</si>
  <si>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</si>
  <si>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</si>
  <si>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</si>
  <si>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</si>
  <si>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</si>
  <si>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</si>
  <si>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</si>
  <si>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</si>
  <si>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</si>
  <si>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</si>
  <si>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</si>
  <si>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</si>
  <si>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</si>
  <si>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</si>
  <si>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</si>
  <si>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</si>
  <si>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</si>
  <si>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</si>
  <si>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</si>
  <si>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</si>
  <si>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</si>
  <si>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</si>
  <si>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</si>
  <si>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</si>
  <si>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</si>
  <si>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</si>
  <si>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</si>
  <si>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</si>
  <si>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</si>
  <si>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</si>
  <si>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</si>
  <si>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</si>
  <si>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</si>
  <si>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</si>
  <si>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</si>
  <si>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</si>
  <si>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</si>
  <si>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</si>
  <si>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</si>
  <si>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</si>
  <si>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</si>
  <si>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</si>
  <si>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</si>
  <si>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</si>
  <si>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</si>
  <si>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</si>
  <si>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</si>
  <si>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</si>
  <si>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</si>
  <si>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</si>
  <si>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</si>
  <si>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</si>
  <si>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</si>
  <si>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</si>
  <si>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</si>
  <si>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</si>
  <si>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</si>
  <si>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</si>
  <si>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</si>
  <si>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</si>
  <si>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</si>
  <si>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</si>
  <si>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</si>
  <si>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</si>
  <si>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</si>
  <si>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</si>
  <si>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</si>
  <si>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</si>
  <si>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</si>
  <si>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</si>
  <si>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</si>
  <si>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</si>
  <si>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</si>
  <si>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</si>
  <si>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</si>
  <si>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</si>
  <si>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</si>
  <si>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</si>
  <si>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</si>
  <si>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</si>
  <si>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</si>
  <si>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</si>
  <si>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</si>
  <si>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</si>
  <si>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</si>
  <si>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</si>
  <si>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</si>
  <si>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</si>
  <si>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</si>
  <si>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</si>
  <si>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</si>
  <si>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</si>
  <si>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</si>
  <si>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</si>
  <si>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</si>
  <si>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</si>
  <si>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</si>
  <si>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</si>
  <si>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</si>
  <si>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</si>
  <si>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</si>
  <si>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</si>
  <si>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</si>
  <si>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</si>
  <si>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</si>
  <si>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</si>
  <si>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</si>
  <si>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</si>
  <si>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</si>
  <si>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</si>
  <si>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</si>
  <si>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</si>
  <si>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</si>
  <si>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</si>
  <si>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</si>
  <si>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</si>
  <si>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</si>
  <si>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</si>
  <si>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</si>
  <si>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</si>
  <si>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</si>
  <si>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</si>
  <si>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</si>
  <si>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</si>
  <si>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</si>
  <si>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</si>
  <si>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</si>
  <si>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</si>
  <si>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</si>
  <si>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</si>
  <si>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</si>
  <si>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</si>
  <si>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</si>
  <si>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</si>
  <si>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</si>
  <si>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</si>
  <si>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</si>
  <si>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</si>
  <si>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</si>
  <si>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</si>
  <si>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</si>
  <si>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</si>
  <si>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</si>
  <si>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</si>
  <si>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</si>
  <si>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</si>
  <si>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</si>
  <si>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</si>
  <si>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</si>
  <si>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</si>
  <si>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</si>
  <si>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</si>
  <si>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</si>
  <si>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</si>
  <si>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</si>
  <si>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</si>
  <si>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</si>
  <si>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</si>
  <si>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</si>
  <si>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</si>
  <si>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</si>
  <si>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</si>
  <si>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</si>
  <si>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</si>
  <si>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</si>
  <si>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</si>
  <si>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</si>
  <si>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</si>
  <si>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</si>
  <si>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</si>
  <si>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</si>
  <si>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</si>
  <si>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</si>
  <si>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</si>
  <si>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</si>
  <si>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</si>
  <si>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</si>
  <si>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</si>
  <si>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</si>
  <si>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</si>
  <si>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</si>
  <si>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</si>
  <si>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</si>
  <si>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</si>
  <si>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</si>
  <si>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</si>
  <si>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</si>
  <si>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</si>
  <si>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</si>
  <si>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</si>
  <si>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</si>
  <si>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</si>
  <si>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</si>
  <si>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</si>
  <si>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</si>
  <si>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</si>
  <si>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</si>
  <si>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</si>
  <si>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</si>
  <si>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</si>
  <si>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</si>
  <si>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</si>
  <si>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</si>
  <si>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</si>
  <si>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</si>
  <si>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</si>
  <si>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</si>
  <si>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</si>
  <si>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</si>
  <si>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</si>
  <si>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</si>
  <si>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</si>
  <si>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</si>
  <si>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</si>
  <si>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</si>
  <si>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</si>
  <si>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</si>
  <si>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</si>
  <si>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</si>
  <si>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</si>
  <si>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</si>
  <si>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</si>
  <si>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</si>
  <si>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</si>
  <si>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</si>
  <si>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</si>
  <si>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</si>
  <si>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</si>
  <si>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</si>
  <si>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</si>
  <si>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</si>
  <si>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</si>
  <si>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</si>
  <si>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</si>
  <si>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</si>
  <si>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</si>
  <si>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</si>
  <si>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</si>
  <si>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</si>
  <si>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</si>
  <si>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</si>
  <si>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</si>
  <si>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</si>
  <si>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</si>
  <si>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</si>
  <si>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</si>
  <si>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</si>
  <si>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</si>
  <si>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</si>
  <si>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</si>
  <si>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</si>
  <si>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</si>
  <si>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</si>
  <si>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</si>
  <si>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</si>
  <si>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</si>
  <si>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</si>
  <si>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</si>
  <si>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</si>
  <si>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</si>
  <si>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</si>
  <si>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</si>
  <si>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</si>
  <si>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</si>
  <si>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</si>
  <si>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</si>
  <si>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</si>
  <si>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</si>
  <si>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</si>
  <si>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</si>
  <si>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</si>
  <si>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</si>
  <si>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</si>
  <si>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</si>
  <si>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</si>
  <si>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</si>
  <si>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</si>
  <si>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</si>
  <si>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</si>
  <si>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</si>
  <si>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</si>
  <si>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</si>
  <si>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</si>
  <si>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</si>
  <si>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</si>
  <si>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</si>
  <si>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</si>
  <si>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</si>
  <si>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</si>
  <si>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</si>
  <si>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</si>
  <si>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</si>
  <si>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</si>
  <si>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</si>
  <si>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</si>
  <si>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</si>
  <si>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</si>
  <si>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</si>
  <si>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</si>
  <si>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</si>
  <si>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</si>
  <si>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</si>
  <si>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</si>
  <si>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</si>
  <si>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</si>
  <si>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</si>
  <si>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</si>
  <si>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</si>
  <si>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</si>
  <si>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</si>
  <si>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</si>
  <si>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</si>
  <si>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</si>
  <si>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</si>
  <si>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</si>
  <si>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</si>
  <si>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</si>
  <si>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</si>
  <si>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</si>
  <si>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</si>
  <si>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</si>
  <si>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</si>
  <si>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</si>
  <si>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</si>
  <si>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</si>
  <si>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</si>
  <si>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</si>
  <si>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</si>
  <si>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</si>
  <si>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</si>
  <si>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</si>
  <si>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</si>
  <si>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</si>
  <si>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</si>
  <si>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</si>
  <si>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</si>
  <si>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</si>
  <si>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</si>
  <si>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</si>
  <si>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</si>
  <si>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</si>
  <si>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</si>
  <si>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</si>
  <si>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</si>
  <si>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</si>
  <si>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</si>
  <si>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</si>
  <si>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</si>
  <si>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</si>
  <si>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</si>
  <si>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</si>
  <si>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</si>
  <si>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</si>
  <si>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</si>
  <si>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</si>
  <si>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</si>
  <si>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</si>
  <si>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</si>
  <si>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</si>
  <si>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</si>
  <si>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</si>
  <si>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</si>
  <si>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</si>
  <si>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</si>
  <si>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</si>
  <si>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</si>
  <si>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</si>
  <si>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</si>
  <si>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</si>
  <si>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</si>
  <si>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</si>
  <si>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</si>
  <si>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</si>
  <si>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</si>
  <si>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</si>
  <si>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</si>
  <si>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</si>
  <si>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</si>
  <si>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</si>
  <si>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</si>
  <si>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</si>
  <si>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</si>
  <si>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</si>
  <si>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</si>
  <si>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</si>
  <si>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</si>
  <si>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</si>
  <si>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</si>
  <si>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</si>
  <si>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</si>
  <si>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</si>
  <si>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</si>
  <si>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</si>
  <si>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</si>
  <si>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</si>
  <si>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</si>
  <si>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</si>
  <si>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</si>
  <si>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</si>
  <si>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</si>
  <si>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</si>
  <si>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</si>
  <si>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</si>
  <si>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</si>
  <si>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</si>
  <si>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</si>
  <si>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</si>
  <si>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</si>
  <si>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</si>
  <si>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</si>
  <si>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</si>
  <si>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</si>
  <si>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</si>
  <si>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</si>
  <si>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</si>
  <si>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</si>
  <si>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</si>
  <si>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</si>
  <si>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</si>
  <si>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</si>
  <si>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</si>
  <si>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</si>
  <si>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</si>
  <si>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</si>
  <si>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</si>
  <si>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</si>
  <si>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</si>
  <si>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</si>
  <si>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</si>
  <si>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</si>
  <si>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</si>
  <si>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</si>
  <si>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</si>
  <si>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</si>
  <si>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</si>
  <si>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</si>
  <si>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</si>
  <si>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</si>
  <si>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</si>
  <si>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</si>
  <si>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</si>
  <si>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</si>
  <si>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</si>
  <si>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</si>
  <si>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</si>
  <si>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</si>
  <si>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</si>
  <si>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</si>
  <si>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</si>
  <si>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</si>
  <si>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</si>
  <si>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</si>
  <si>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</si>
  <si>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</si>
  <si>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</si>
  <si>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</si>
  <si>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</si>
  <si>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</si>
  <si>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</si>
  <si>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</si>
  <si>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</si>
  <si>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</si>
  <si>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</si>
  <si>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</si>
  <si>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</si>
  <si>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</si>
  <si>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</si>
  <si>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</si>
  <si>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</si>
  <si>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</si>
  <si>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</si>
  <si>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</si>
  <si>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</si>
  <si>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</si>
  <si>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</si>
  <si>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</si>
  <si>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</si>
  <si>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</si>
  <si>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</si>
  <si>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</si>
  <si>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</si>
  <si>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</si>
  <si>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</si>
  <si>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</si>
  <si>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</si>
  <si>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</si>
  <si>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</si>
  <si>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</si>
  <si>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</si>
  <si>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</si>
  <si>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</si>
  <si>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</si>
  <si>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</si>
  <si>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</si>
  <si>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</si>
  <si>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</si>
  <si>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</si>
  <si>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</si>
  <si>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</si>
  <si>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</si>
  <si>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</si>
  <si>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</si>
  <si>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</si>
  <si>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</si>
  <si>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</si>
  <si>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</si>
  <si>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</si>
  <si>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</si>
  <si>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</si>
  <si>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</si>
  <si>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</si>
  <si>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</si>
  <si>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</si>
  <si>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</si>
  <si>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</si>
  <si>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</si>
  <si>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</si>
  <si>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</si>
  <si>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</si>
  <si>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</si>
  <si>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</si>
  <si>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</si>
  <si>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</si>
  <si>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</si>
  <si>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</si>
  <si>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</si>
  <si>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</si>
  <si>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</si>
  <si>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</si>
  <si>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</si>
  <si>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</si>
  <si>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</si>
  <si>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</si>
  <si>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</si>
  <si>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</si>
  <si>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</si>
  <si>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</si>
  <si>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</si>
  <si>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</si>
  <si>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</si>
  <si>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</si>
  <si>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</si>
  <si>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</si>
  <si>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</si>
  <si>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</si>
  <si>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</si>
  <si>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</si>
  <si>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</si>
  <si>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</si>
  <si>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</si>
  <si>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</si>
  <si>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</si>
  <si>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</si>
  <si>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</si>
  <si>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</si>
  <si>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</si>
  <si>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</si>
  <si>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</si>
  <si>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</si>
  <si>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</si>
  <si>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</si>
  <si>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</si>
  <si>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</si>
  <si>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</si>
  <si>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</si>
  <si>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</si>
  <si>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</si>
  <si>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</si>
  <si>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</si>
  <si>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</si>
  <si>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</si>
  <si>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</si>
  <si>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</si>
  <si>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</si>
  <si>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</si>
  <si>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</si>
  <si>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</si>
  <si>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</si>
  <si>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</si>
  <si>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</si>
  <si>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</si>
  <si>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</si>
  <si>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</si>
  <si>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</si>
  <si>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</si>
  <si>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</si>
  <si>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</si>
  <si>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</si>
  <si>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</si>
  <si>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</si>
  <si>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</si>
  <si>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</si>
  <si>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</si>
  <si>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</si>
  <si>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</si>
  <si>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</si>
  <si>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</si>
  <si>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</si>
  <si>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</si>
  <si>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</si>
  <si>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</si>
  <si>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</si>
  <si>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</si>
  <si>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</si>
  <si>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</si>
  <si>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</si>
  <si>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</si>
  <si>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</si>
  <si>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</si>
  <si>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</si>
  <si>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</si>
  <si>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</si>
  <si>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</si>
  <si>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</si>
  <si>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</si>
  <si>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</si>
  <si>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</si>
  <si>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</si>
  <si>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</si>
  <si>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</si>
  <si>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</si>
  <si>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</si>
  <si>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</si>
  <si>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</si>
  <si>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</si>
  <si>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</si>
  <si>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</si>
  <si>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</si>
  <si>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</si>
  <si>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</si>
  <si>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</si>
  <si>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</si>
  <si>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</si>
  <si>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</si>
  <si>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</si>
  <si>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</si>
  <si>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</si>
  <si>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</si>
  <si>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</si>
  <si>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</si>
  <si>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</si>
  <si>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</si>
  <si>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</si>
  <si>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</si>
  <si>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</si>
  <si>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</si>
  <si>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</si>
  <si>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</si>
  <si>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</si>
  <si>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</si>
  <si>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</si>
  <si>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</si>
  <si>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</si>
  <si>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</si>
  <si>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</si>
  <si>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</si>
  <si>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</si>
  <si>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</si>
  <si>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</si>
  <si>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</si>
  <si>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</si>
  <si>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</si>
  <si>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</si>
  <si>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</si>
  <si>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</si>
  <si>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</si>
  <si>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</si>
  <si>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</si>
  <si>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</si>
  <si>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</si>
  <si>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</si>
  <si>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</si>
  <si>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</si>
  <si>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</si>
  <si>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</si>
  <si>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</si>
  <si>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</si>
  <si>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</si>
  <si>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</si>
  <si>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</si>
  <si>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</si>
  <si>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</si>
  <si>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</si>
  <si>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</si>
  <si>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</si>
  <si>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</si>
  <si>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</si>
  <si>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</si>
  <si>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</si>
  <si>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</si>
  <si>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</si>
  <si>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</si>
  <si>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</si>
  <si>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</si>
  <si>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</si>
  <si>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</si>
  <si>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</si>
  <si>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</si>
  <si>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</si>
  <si>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</si>
  <si>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</si>
  <si>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</si>
  <si>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</si>
  <si>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</si>
  <si>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</si>
  <si>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</si>
  <si>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</si>
  <si>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</si>
  <si>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</si>
  <si>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</si>
  <si>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</si>
  <si>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</si>
  <si>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</si>
  <si>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</si>
  <si>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</si>
  <si>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</si>
  <si>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</si>
  <si>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</si>
  <si>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</si>
  <si>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</si>
  <si>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</si>
  <si>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</si>
  <si>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</si>
  <si>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</si>
  <si>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</si>
  <si>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</si>
  <si>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</si>
  <si>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</si>
  <si>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</si>
  <si>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</si>
  <si>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</si>
  <si>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</si>
  <si>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</si>
  <si>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</si>
  <si>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</si>
  <si>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</si>
  <si>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</si>
  <si>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</si>
  <si>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</si>
  <si>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</si>
  <si>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</si>
  <si>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</si>
  <si>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</si>
  <si>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</si>
  <si>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</si>
  <si>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</si>
  <si>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</si>
  <si>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</si>
  <si>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</si>
  <si>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</si>
  <si>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</si>
  <si>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</si>
  <si>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</si>
  <si>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</si>
  <si>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</si>
  <si>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</si>
  <si>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</si>
  <si>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</si>
  <si>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</si>
  <si>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</si>
  <si>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</si>
  <si>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</si>
  <si>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</si>
  <si>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</si>
  <si>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</si>
  <si>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</si>
  <si>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</si>
  <si>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</si>
  <si>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</si>
  <si>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</si>
  <si>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</si>
  <si>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</si>
  <si>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</si>
  <si>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</si>
  <si>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</si>
  <si>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</si>
  <si>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</si>
  <si>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</si>
  <si>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</si>
  <si>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</si>
  <si>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</si>
  <si>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</si>
  <si>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</si>
  <si>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</si>
  <si>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</si>
  <si>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</si>
  <si>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</si>
  <si>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</si>
  <si>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</si>
  <si>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</si>
  <si>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</si>
  <si>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</si>
  <si>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</si>
  <si>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</si>
  <si>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</si>
  <si>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</si>
  <si>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</si>
  <si>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</si>
  <si>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</si>
  <si>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</si>
  <si>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</si>
  <si>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</si>
  <si>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</si>
  <si>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</si>
  <si>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</si>
  <si>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</si>
  <si>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</si>
  <si>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</si>
  <si>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</si>
  <si>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</si>
  <si>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</si>
  <si>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</si>
  <si>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</si>
  <si>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</si>
  <si>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</si>
  <si>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</si>
  <si>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</si>
  <si>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</si>
  <si>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</si>
  <si>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</si>
  <si>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</si>
  <si>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</si>
  <si>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</si>
  <si>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</si>
  <si>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</si>
  <si>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</si>
  <si>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</si>
  <si>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</si>
  <si>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</si>
  <si>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</si>
  <si>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</si>
  <si>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</si>
  <si>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</si>
  <si>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</si>
  <si>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</si>
  <si>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</si>
  <si>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</si>
  <si>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</si>
  <si>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</si>
  <si>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</si>
  <si>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</si>
  <si>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</si>
  <si>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</si>
  <si>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</si>
  <si>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</si>
  <si>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</si>
  <si>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</si>
  <si>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</si>
  <si>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</si>
  <si>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</si>
  <si>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</si>
  <si>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</si>
  <si>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</si>
  <si>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</si>
  <si>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</si>
  <si>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</si>
  <si>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</si>
  <si>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</si>
  <si>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</si>
  <si>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</si>
  <si>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</si>
  <si>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</si>
  <si>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</si>
  <si>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</si>
  <si>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</si>
  <si>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</si>
  <si>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</si>
  <si>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</si>
  <si>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</si>
  <si>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</si>
  <si>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</si>
  <si>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</si>
  <si>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</si>
  <si>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</si>
  <si>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</si>
  <si>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</si>
  <si>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</si>
  <si>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</si>
  <si>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</si>
  <si>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</si>
  <si>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</si>
  <si>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</si>
  <si>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</si>
  <si>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</si>
  <si>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</si>
  <si>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</si>
  <si>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</si>
  <si>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</si>
  <si>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</si>
  <si>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</si>
  <si>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</si>
  <si>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</si>
  <si>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</si>
  <si>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</si>
  <si>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</si>
  <si>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</si>
  <si>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</si>
  <si>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</si>
  <si>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</si>
  <si>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</si>
  <si>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</si>
  <si>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</si>
  <si>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</si>
  <si>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</si>
  <si>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</si>
  <si>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</si>
  <si>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</si>
  <si>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</si>
  <si>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</si>
  <si>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</si>
  <si>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</si>
  <si>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</si>
  <si>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</si>
  <si>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</si>
  <si>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</si>
  <si>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</si>
  <si>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</si>
  <si>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</si>
  <si>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</si>
  <si>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</si>
  <si>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</si>
  <si>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</si>
  <si>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</si>
  <si>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</si>
  <si>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</si>
  <si>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</si>
  <si>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</si>
  <si>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</si>
  <si>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</si>
  <si>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</si>
  <si>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</si>
  <si>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</si>
  <si>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</si>
  <si>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</si>
  <si>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</si>
  <si>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</si>
  <si>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</si>
  <si>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</si>
  <si>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</si>
  <si>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</si>
  <si>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</si>
  <si>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</si>
  <si>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</si>
  <si>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</si>
  <si>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</si>
  <si>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</si>
  <si>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</si>
  <si>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</si>
  <si>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</si>
  <si>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</si>
  <si>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</si>
  <si>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</si>
  <si>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</si>
  <si>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</si>
  <si>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</si>
  <si>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</si>
  <si>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</si>
  <si>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</si>
  <si>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</si>
  <si>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</si>
  <si>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</si>
  <si>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</si>
  <si>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</si>
  <si>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</si>
  <si>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</si>
  <si>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</si>
  <si>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</si>
  <si>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</si>
  <si>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</si>
  <si>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</si>
  <si>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</si>
  <si>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</si>
  <si>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</si>
  <si>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</si>
  <si>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</si>
  <si>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</si>
  <si>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</si>
  <si>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</si>
  <si>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</si>
  <si>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</si>
  <si>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</si>
  <si>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</si>
  <si>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</si>
  <si>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</si>
  <si>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</si>
  <si>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</si>
  <si>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</si>
  <si>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</si>
  <si>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</si>
  <si>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</si>
  <si>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</si>
  <si>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</si>
  <si>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</si>
  <si>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</si>
  <si>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</si>
  <si>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</si>
  <si>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</si>
  <si>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</si>
  <si>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</si>
  <si>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</si>
  <si>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</si>
  <si>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</si>
  <si>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</si>
  <si>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</si>
  <si>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</si>
  <si>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</si>
  <si>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</si>
  <si>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</si>
  <si>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</si>
  <si>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</si>
  <si>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</si>
  <si>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</si>
  <si>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</si>
  <si>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</si>
  <si>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</si>
  <si>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</si>
  <si>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</si>
  <si>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</si>
  <si>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</si>
  <si>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</si>
  <si>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</si>
  <si>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</si>
  <si>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</si>
  <si>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</si>
  <si>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</si>
  <si>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</si>
  <si>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</si>
  <si>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</si>
  <si>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</si>
  <si>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</si>
  <si>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</si>
  <si>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</si>
  <si>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</si>
  <si>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</si>
  <si>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</si>
  <si>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</si>
  <si>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</si>
  <si>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</si>
  <si>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</si>
  <si>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</si>
  <si>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</si>
  <si>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</si>
  <si>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</si>
  <si>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</si>
  <si>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</si>
  <si>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</si>
  <si>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</si>
  <si>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</si>
  <si>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</si>
  <si>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</si>
  <si>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</si>
  <si>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</si>
  <si>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</si>
  <si>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</si>
  <si>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</si>
  <si>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</si>
  <si>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</si>
  <si>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</si>
  <si>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</si>
  <si>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</si>
  <si>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</si>
  <si>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</si>
  <si>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</si>
  <si>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</si>
  <si>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</si>
  <si>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</si>
  <si>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</si>
  <si>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</si>
  <si>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</si>
  <si>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</si>
  <si>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</si>
  <si>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</si>
  <si>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</si>
  <si>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</si>
  <si>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</si>
  <si>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</si>
  <si>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</si>
  <si>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</si>
  <si>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</si>
  <si>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</si>
  <si>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</si>
  <si>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</si>
  <si>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</si>
  <si>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</si>
  <si>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</si>
  <si>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</si>
  <si>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</si>
  <si>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</si>
  <si>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</si>
  <si>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</si>
  <si>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</si>
  <si>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</si>
  <si>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</si>
  <si>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</si>
  <si>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</si>
  <si>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</si>
  <si>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</si>
  <si>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</si>
  <si>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</si>
  <si>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</si>
  <si>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</si>
  <si>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</si>
  <si>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</si>
  <si>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</si>
  <si>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</si>
  <si>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</si>
  <si>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</si>
  <si>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</si>
  <si>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</si>
  <si>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</si>
  <si>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</si>
  <si>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</si>
  <si>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</si>
  <si>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</si>
  <si>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</si>
  <si>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</si>
  <si>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</si>
  <si>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</si>
  <si>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</si>
  <si>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</si>
  <si>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</si>
  <si>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</si>
  <si>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</si>
  <si>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</si>
  <si>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</si>
  <si>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</si>
  <si>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</si>
  <si>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</si>
  <si>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</si>
  <si>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</si>
  <si>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</si>
  <si>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</si>
  <si>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</si>
  <si>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</si>
  <si>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</si>
  <si>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</si>
  <si>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</si>
  <si>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</si>
  <si>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</si>
  <si>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</si>
  <si>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</si>
  <si>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</si>
  <si>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</si>
  <si>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</si>
  <si>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</si>
  <si>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</si>
  <si>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</si>
  <si>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</si>
  <si>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</si>
  <si>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</si>
  <si>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</si>
  <si>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</si>
  <si>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</si>
  <si>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</si>
  <si>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</si>
  <si>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</si>
  <si>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</si>
  <si>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</si>
  <si>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</si>
  <si>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</si>
  <si>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</si>
  <si>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</si>
  <si>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</si>
  <si>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</si>
  <si>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</si>
  <si>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</si>
  <si>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</si>
  <si>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</si>
  <si>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</si>
  <si>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</si>
  <si>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</si>
  <si>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</si>
  <si>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</si>
  <si>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</si>
  <si>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</si>
  <si>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</si>
  <si>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</si>
  <si>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</si>
  <si>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</si>
  <si>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</si>
  <si>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</si>
  <si>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</si>
  <si>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</si>
  <si>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</si>
  <si>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</si>
  <si>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</si>
  <si>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</si>
  <si>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</si>
  <si>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</si>
  <si>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</si>
  <si>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</si>
  <si>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</si>
  <si>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</si>
  <si>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</si>
  <si>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</si>
  <si>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</si>
  <si>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</si>
  <si>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</si>
  <si>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</si>
  <si>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</si>
  <si>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</si>
  <si>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</si>
  <si>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</si>
  <si>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</si>
  <si>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</si>
  <si>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</si>
  <si>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</si>
  <si>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</si>
  <si>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</si>
  <si>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</si>
  <si>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</si>
  <si>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</si>
  <si>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</si>
  <si>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</si>
  <si>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</si>
  <si>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</si>
  <si>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</si>
  <si>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</si>
  <si>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</si>
  <si>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</si>
  <si>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</si>
  <si>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</si>
  <si>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</si>
  <si>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</si>
  <si>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</si>
  <si>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</si>
  <si>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</si>
  <si>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</si>
  <si>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</si>
  <si>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</si>
  <si>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</si>
  <si>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</si>
  <si>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</si>
  <si>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</si>
  <si>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</si>
  <si>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</si>
  <si>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</si>
  <si>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</si>
  <si>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</si>
  <si>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</si>
  <si>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</si>
  <si>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</si>
  <si>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</si>
  <si>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</si>
  <si>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</si>
  <si>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</si>
  <si>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</si>
  <si>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</si>
  <si>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</si>
  <si>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</si>
  <si>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</si>
  <si>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</si>
  <si>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</si>
  <si>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</si>
  <si>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</si>
  <si>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</si>
  <si>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</si>
  <si>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</si>
  <si>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</si>
  <si>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</si>
  <si>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</si>
  <si>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</si>
  <si>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</si>
  <si>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</si>
  <si>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</si>
  <si>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</si>
  <si>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</si>
  <si>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</si>
  <si>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</si>
  <si>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</si>
  <si>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</si>
  <si>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</si>
  <si>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</si>
  <si>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</si>
  <si>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</si>
  <si>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</si>
  <si>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</si>
  <si>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</si>
  <si>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</si>
  <si>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</si>
  <si>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</si>
  <si>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</si>
  <si>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</si>
  <si>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</si>
  <si>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</si>
  <si>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</si>
  <si>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</si>
  <si>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</si>
  <si>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</si>
  <si>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</si>
  <si>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</si>
  <si>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</si>
  <si>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</si>
  <si>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</si>
  <si>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</si>
  <si>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</si>
  <si>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</si>
  <si>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</si>
  <si>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</si>
  <si>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</si>
  <si>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</si>
  <si>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</si>
  <si>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</si>
  <si>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</si>
  <si>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</si>
  <si>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</si>
  <si>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</si>
  <si>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</si>
  <si>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</si>
  <si>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</si>
  <si>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</si>
  <si>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</si>
  <si>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</si>
  <si>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</si>
  <si>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</si>
  <si>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</si>
  <si>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</si>
  <si>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</si>
  <si>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</si>
  <si>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</si>
  <si>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</si>
  <si>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</si>
  <si>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</si>
  <si>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</si>
  <si>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</si>
  <si>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</si>
  <si>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</si>
  <si>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</si>
  <si>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</si>
  <si>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</si>
  <si>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</si>
  <si>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</si>
  <si>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</si>
  <si>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</si>
  <si>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</si>
  <si>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</si>
  <si>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</si>
  <si>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</si>
  <si>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</si>
  <si>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</si>
  <si>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</si>
  <si>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</si>
  <si>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</si>
  <si>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</si>
  <si>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</si>
  <si>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</si>
  <si>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</si>
  <si>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</si>
  <si>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</si>
  <si>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</si>
  <si>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</si>
  <si>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</si>
  <si>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</si>
  <si>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</si>
  <si>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</si>
  <si>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</si>
  <si>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</si>
  <si>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</si>
  <si>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</si>
  <si>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</si>
  <si>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</si>
  <si>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</si>
  <si>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</si>
  <si>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</si>
  <si>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</si>
  <si>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</si>
  <si>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</si>
  <si>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</si>
  <si>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</si>
  <si>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</si>
  <si>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</si>
  <si>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</si>
  <si>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</si>
  <si>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</si>
  <si>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</si>
  <si>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</si>
  <si>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</si>
  <si>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</si>
  <si>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</si>
  <si>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</si>
  <si>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</si>
  <si>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</si>
  <si>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</si>
  <si>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</si>
  <si>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</si>
  <si>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</si>
  <si>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</si>
  <si>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</si>
  <si>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</si>
  <si>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</si>
  <si>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</si>
  <si>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</si>
  <si>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</si>
  <si>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</si>
  <si>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</si>
  <si>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</si>
  <si>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</si>
  <si>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</si>
  <si>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</si>
  <si>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</si>
  <si>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</si>
  <si>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</si>
  <si>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</si>
  <si>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</si>
  <si>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</si>
  <si>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</si>
  <si>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</si>
  <si>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</si>
  <si>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</si>
  <si>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</si>
  <si>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</si>
  <si>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</si>
  <si>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</si>
  <si>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</si>
  <si>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</si>
  <si>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</si>
  <si>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</si>
  <si>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</si>
  <si>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</si>
  <si>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</si>
  <si>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</si>
  <si>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</si>
  <si>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</si>
  <si>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</si>
  <si>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</si>
  <si>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</si>
  <si>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</si>
  <si>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</si>
  <si>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</si>
  <si>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</si>
  <si>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</si>
  <si>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</si>
  <si>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</si>
  <si>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</si>
  <si>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</si>
  <si>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</si>
  <si>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</si>
  <si>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</si>
  <si>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</si>
  <si>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</si>
  <si>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</si>
  <si>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</si>
  <si>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</si>
  <si>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</si>
  <si>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</si>
  <si>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</si>
  <si>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</si>
  <si>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</si>
  <si>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</si>
  <si>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</si>
  <si>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</si>
  <si>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</si>
  <si>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</si>
  <si>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</si>
  <si>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</si>
  <si>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</si>
  <si>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</si>
  <si>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</si>
  <si>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</si>
  <si>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</si>
  <si>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</si>
  <si>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</si>
  <si>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</si>
  <si>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</si>
  <si>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</si>
  <si>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</si>
  <si>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</si>
  <si>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</si>
  <si>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</si>
  <si>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</si>
  <si>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</si>
  <si>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</si>
  <si>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</si>
  <si>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</si>
  <si>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</si>
  <si>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</si>
  <si>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</si>
  <si>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</si>
  <si>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</si>
  <si>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</si>
  <si>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</si>
  <si>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</si>
  <si>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</si>
  <si>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</si>
  <si>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</si>
  <si>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</si>
  <si>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</si>
  <si>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</si>
  <si>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</si>
  <si>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</si>
  <si>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</si>
  <si>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</si>
  <si>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</si>
  <si>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</si>
  <si>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</si>
  <si>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</si>
  <si>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</si>
  <si>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</si>
  <si>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</si>
  <si>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</si>
  <si>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</si>
  <si>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</si>
  <si>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</si>
  <si>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</si>
  <si>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</si>
  <si>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</si>
  <si>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</si>
  <si>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</si>
  <si>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</si>
  <si>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</si>
  <si>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</si>
  <si>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</si>
  <si>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</si>
  <si>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</si>
  <si>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</si>
  <si>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</si>
  <si>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</si>
  <si>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</si>
  <si>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</si>
  <si>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</si>
  <si>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</si>
  <si>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</si>
  <si>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</si>
  <si>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</si>
  <si>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</si>
  <si>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</si>
  <si>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</si>
  <si>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</si>
  <si>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</si>
  <si>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</si>
  <si>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</si>
  <si>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</si>
  <si>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</si>
  <si>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</si>
  <si>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</si>
  <si>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</si>
  <si>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</si>
  <si>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</si>
  <si>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</si>
  <si>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</si>
  <si>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</si>
  <si>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</si>
  <si>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</si>
  <si>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</si>
  <si>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</si>
  <si>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</si>
  <si>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</si>
  <si>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</si>
  <si>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</si>
  <si>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</si>
  <si>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</si>
  <si>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</si>
  <si>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</si>
  <si>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</si>
  <si>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</si>
  <si>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</si>
  <si>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</si>
  <si>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</si>
  <si>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</si>
  <si>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</si>
  <si>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</si>
  <si>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</si>
  <si>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</si>
  <si>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</si>
  <si>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</si>
  <si>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</si>
  <si>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</si>
  <si>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</si>
  <si>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</si>
  <si>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</si>
  <si>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</si>
  <si>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</si>
  <si>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</si>
  <si>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</si>
  <si>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</si>
  <si>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</si>
  <si>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</si>
  <si>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</si>
  <si>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</si>
  <si>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</si>
  <si>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</si>
  <si>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</si>
  <si>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</si>
  <si>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</si>
  <si>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</si>
  <si>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</si>
  <si>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</si>
  <si>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</si>
  <si>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</si>
  <si>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</si>
  <si>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</si>
  <si>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</si>
  <si>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</si>
  <si>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</si>
  <si>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</si>
  <si>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</si>
  <si>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</si>
  <si>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</si>
  <si>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</si>
  <si>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</si>
  <si>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</si>
  <si>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</si>
  <si>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</si>
  <si>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</si>
  <si>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</si>
  <si>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</si>
  <si>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</si>
  <si>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</si>
  <si>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</si>
  <si>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</si>
  <si>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</si>
  <si>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</si>
  <si>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</si>
  <si>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</si>
  <si>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</si>
  <si>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</si>
  <si>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</si>
  <si>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</si>
  <si>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</si>
  <si>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</si>
  <si>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</si>
  <si>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</si>
  <si>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</si>
  <si>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</si>
  <si>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</si>
  <si>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</si>
  <si>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</si>
  <si>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</si>
  <si>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</si>
  <si>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</si>
  <si>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</si>
  <si>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</si>
  <si>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</si>
  <si>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</si>
  <si>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</si>
  <si>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</si>
  <si>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</si>
  <si>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</si>
  <si>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</si>
  <si>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</si>
  <si>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</si>
  <si>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</si>
  <si>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</si>
  <si>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</si>
  <si>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</si>
  <si>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</si>
  <si>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</si>
  <si>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</si>
  <si>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</si>
  <si>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</si>
  <si>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</si>
  <si>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</si>
  <si>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</si>
  <si>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</si>
  <si>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</si>
  <si>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</si>
  <si>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</si>
  <si>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</si>
  <si>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</si>
  <si>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</si>
  <si>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</si>
  <si>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</si>
  <si>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</si>
  <si>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</si>
  <si>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</si>
  <si>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</si>
  <si>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</si>
  <si>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</si>
  <si>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</si>
  <si>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</si>
  <si>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</si>
  <si>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</si>
  <si>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</si>
  <si>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</si>
  <si>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</si>
  <si>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</si>
  <si>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</si>
  <si>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</si>
  <si>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</si>
  <si>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</si>
  <si>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</si>
  <si>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</si>
  <si>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</si>
  <si>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</si>
  <si>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</si>
  <si>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</si>
  <si>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</si>
  <si>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</si>
  <si>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</si>
  <si>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</si>
  <si>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</si>
  <si>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</si>
  <si>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</si>
  <si>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</si>
  <si>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</si>
  <si>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</si>
  <si>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</si>
  <si>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</si>
  <si>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</si>
  <si>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</si>
  <si>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</si>
  <si>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</si>
  <si>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</si>
  <si>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</si>
  <si>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</si>
  <si>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</si>
  <si>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</si>
  <si>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</si>
  <si>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</si>
  <si>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</si>
  <si>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</si>
  <si>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</si>
  <si>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</si>
  <si>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</si>
  <si>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</si>
  <si>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</si>
  <si>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</si>
  <si>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</si>
  <si>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</si>
  <si>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</si>
  <si>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</si>
  <si>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</si>
  <si>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</si>
  <si>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</si>
  <si>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</si>
  <si>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</si>
  <si>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</si>
  <si>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</si>
  <si>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</si>
  <si>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</si>
  <si>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</si>
  <si>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</si>
  <si>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</si>
  <si>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</si>
  <si>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</si>
  <si>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</si>
  <si>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</si>
  <si>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</si>
  <si>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</si>
  <si>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</si>
  <si>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</si>
  <si>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</si>
  <si>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</si>
  <si>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</si>
  <si>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</si>
  <si>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</si>
  <si>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</si>
  <si>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</si>
  <si>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</si>
  <si>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</si>
  <si>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</si>
  <si>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</si>
  <si>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</si>
  <si>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</si>
  <si>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</si>
  <si>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</si>
  <si>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</si>
  <si>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</si>
  <si>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</si>
  <si>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</si>
  <si>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</si>
  <si>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</si>
  <si>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</si>
  <si>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</si>
  <si>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</si>
  <si>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</si>
  <si>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</si>
  <si>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</si>
  <si>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</si>
  <si>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</si>
  <si>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</si>
  <si>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</si>
  <si>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</si>
  <si>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</si>
  <si>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</si>
  <si>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</si>
  <si>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</si>
  <si>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</si>
  <si>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</si>
  <si>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</si>
  <si>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</si>
  <si>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</si>
  <si>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</si>
  <si>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</si>
  <si>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</si>
  <si>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</si>
  <si>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</si>
  <si>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</si>
  <si>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</si>
  <si>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</si>
  <si>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</si>
  <si>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</si>
  <si>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</si>
  <si>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</si>
  <si>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</si>
  <si>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</si>
  <si>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</si>
  <si>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</si>
  <si>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</si>
  <si>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</si>
  <si>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</si>
  <si>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</si>
  <si>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</si>
  <si>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</si>
  <si>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</si>
  <si>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</si>
  <si>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</si>
  <si>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</si>
  <si>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</si>
  <si>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</si>
  <si>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</si>
  <si>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</si>
  <si>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</si>
  <si>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</si>
  <si>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</si>
  <si>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</si>
  <si>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</si>
  <si>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</si>
  <si>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</si>
  <si>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</si>
  <si>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</si>
  <si>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</si>
  <si>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</si>
  <si>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</si>
  <si>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</si>
  <si>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</si>
  <si>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</si>
  <si>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</si>
  <si>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</si>
  <si>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</si>
  <si>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</si>
  <si>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</si>
  <si>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</si>
  <si>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</si>
  <si>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</si>
  <si>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</si>
  <si>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</si>
  <si>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</si>
  <si>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</si>
  <si>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</si>
  <si>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</si>
  <si>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</si>
  <si>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</si>
  <si>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</si>
  <si>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</si>
  <si>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</si>
  <si>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</si>
  <si>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</si>
  <si>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</si>
  <si>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</si>
  <si>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</si>
  <si>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</si>
  <si>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</si>
  <si>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</si>
  <si>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</si>
  <si>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</si>
  <si>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</si>
  <si>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</si>
  <si>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</si>
  <si>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</si>
  <si>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</si>
  <si>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</si>
  <si>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</si>
  <si>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</si>
  <si>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</si>
  <si>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</si>
  <si>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</si>
  <si>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</si>
  <si>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</si>
  <si>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</si>
  <si>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</si>
  <si>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</si>
  <si>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</si>
  <si>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</si>
  <si>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</si>
  <si>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</si>
  <si>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</si>
  <si>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</si>
  <si>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</si>
  <si>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</si>
  <si>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</si>
  <si>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</si>
  <si>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</si>
  <si>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</si>
  <si>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</si>
  <si>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</si>
  <si>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</si>
  <si>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</si>
  <si>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</si>
  <si>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</si>
  <si>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</si>
  <si>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</si>
  <si>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</si>
  <si>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</si>
  <si>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</si>
  <si>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</si>
  <si>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</si>
  <si>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</si>
  <si>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</si>
  <si>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</si>
  <si>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</si>
  <si>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</si>
  <si>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</si>
  <si>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</si>
  <si>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</si>
  <si>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</si>
  <si>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</si>
  <si>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</si>
  <si>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</si>
  <si>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</si>
  <si>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</si>
  <si>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</si>
  <si>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</si>
  <si>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</si>
  <si>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</si>
  <si>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</si>
  <si>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</si>
  <si>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</si>
  <si>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</si>
  <si>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</si>
  <si>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</si>
  <si>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</si>
  <si>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</si>
  <si>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</si>
  <si>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</si>
  <si>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</si>
  <si>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</si>
  <si>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</si>
  <si>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</si>
  <si>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</si>
  <si>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</si>
  <si>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</si>
  <si>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</si>
  <si>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</si>
  <si>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</si>
  <si>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</si>
  <si>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</si>
  <si>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</si>
  <si>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</si>
  <si>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</si>
  <si>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</si>
  <si>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</si>
  <si>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</si>
  <si>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</si>
  <si>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</si>
  <si>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</si>
  <si>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</si>
  <si>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</si>
  <si>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</si>
  <si>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</si>
  <si>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</si>
  <si>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</si>
  <si>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</si>
  <si>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</si>
  <si>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</si>
  <si>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</si>
  <si>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</si>
  <si>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</si>
  <si>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</si>
  <si>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</si>
  <si>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</si>
  <si>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</si>
  <si>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</si>
  <si>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</si>
  <si>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</si>
  <si>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</si>
  <si>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</si>
  <si>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</si>
  <si>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</si>
  <si>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</si>
  <si>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</si>
  <si>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</si>
  <si>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</si>
  <si>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</si>
  <si>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</si>
  <si>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</si>
  <si>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</si>
  <si>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</si>
  <si>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</si>
  <si>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</si>
  <si>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</si>
  <si>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</si>
  <si>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</si>
  <si>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</si>
  <si>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</si>
  <si>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</si>
  <si>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</si>
  <si>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</si>
  <si>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</si>
  <si>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</si>
  <si>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</si>
  <si>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</si>
  <si>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</si>
  <si>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</si>
  <si>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</si>
  <si>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</si>
  <si>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</si>
  <si>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</si>
  <si>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</si>
  <si>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</si>
  <si>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</si>
  <si>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</si>
  <si>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</si>
  <si>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</si>
  <si>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</si>
  <si>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</si>
  <si>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</si>
  <si>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</si>
  <si>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</si>
  <si>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</si>
  <si>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</si>
  <si>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</si>
  <si>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</si>
  <si>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</si>
  <si>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</si>
  <si>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</si>
  <si>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</si>
  <si>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</si>
  <si>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</si>
  <si>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</si>
  <si>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</si>
  <si>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</si>
  <si>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</si>
  <si>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</si>
  <si>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</si>
  <si>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</si>
  <si>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</si>
  <si>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</si>
  <si>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</si>
  <si>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</si>
  <si>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</si>
  <si>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</si>
  <si>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</si>
  <si>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</si>
  <si>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</si>
  <si>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</si>
  <si>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</si>
  <si>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</si>
  <si>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</si>
  <si>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</si>
  <si>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</si>
  <si>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</si>
  <si>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</si>
  <si>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</si>
  <si>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</si>
  <si>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</si>
  <si>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</si>
  <si>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</si>
  <si>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</si>
  <si>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</si>
  <si>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</si>
  <si>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</si>
  <si>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</si>
  <si>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</si>
  <si>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</si>
  <si>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</si>
  <si>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</si>
  <si>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</si>
  <si>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</si>
  <si>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</si>
  <si>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</si>
  <si>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</si>
  <si>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</si>
  <si>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</si>
  <si>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</si>
  <si>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</si>
  <si>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</si>
  <si>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</si>
  <si>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</si>
  <si>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</si>
  <si>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</si>
  <si>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</si>
  <si>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</si>
  <si>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</si>
  <si>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</si>
  <si>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</si>
  <si>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</si>
  <si>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</si>
  <si>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</si>
  <si>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</si>
  <si>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</si>
  <si>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</si>
  <si>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</si>
  <si>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</si>
  <si>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</si>
  <si>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</si>
  <si>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</si>
  <si>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</si>
  <si>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</si>
  <si>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</si>
  <si>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</si>
  <si>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</si>
  <si>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</si>
  <si>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</si>
  <si>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</si>
  <si>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</si>
  <si>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</si>
  <si>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</si>
  <si>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</si>
  <si>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</si>
  <si>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</si>
  <si>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</si>
  <si>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</si>
  <si>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</si>
  <si>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</si>
  <si>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</si>
  <si>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</si>
  <si>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</si>
  <si>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</si>
  <si>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</si>
  <si>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</si>
  <si>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</si>
  <si>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</si>
  <si>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</si>
  <si>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</si>
  <si>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</si>
  <si>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</si>
  <si>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</si>
  <si>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</si>
  <si>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</si>
  <si>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</si>
  <si>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</si>
  <si>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</si>
  <si>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</si>
  <si>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</si>
  <si>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</si>
  <si>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</si>
  <si>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</si>
  <si>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</si>
  <si>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</si>
  <si>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</si>
  <si>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</si>
  <si>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</si>
  <si>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</si>
  <si>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</si>
  <si>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</si>
  <si>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</si>
  <si>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</si>
  <si>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</si>
  <si>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</si>
  <si>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</si>
  <si>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</si>
  <si>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</si>
  <si>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</si>
  <si>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</si>
  <si>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</si>
  <si>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</si>
  <si>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</si>
  <si>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</si>
  <si>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</si>
  <si>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</si>
  <si>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</si>
  <si>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</si>
  <si>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</si>
  <si>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</si>
  <si>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</si>
  <si>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</si>
  <si>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</si>
  <si>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</si>
  <si>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</si>
  <si>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</si>
  <si>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</si>
  <si>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</si>
  <si>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</si>
  <si>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</si>
  <si>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</si>
  <si>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</si>
  <si>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</si>
  <si>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</si>
  <si>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</si>
  <si>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</si>
  <si>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</si>
  <si>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</si>
  <si>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</si>
  <si>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</si>
  <si>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</si>
  <si>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</si>
  <si>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</si>
  <si>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</si>
  <si>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</si>
  <si>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</si>
  <si>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</si>
  <si>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</si>
  <si>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</si>
  <si>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</si>
  <si>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</si>
  <si>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</si>
  <si>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</si>
  <si>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</si>
  <si>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</si>
  <si>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</si>
  <si>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</si>
  <si>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</si>
  <si>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</si>
  <si>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</si>
  <si>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</si>
  <si>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</si>
  <si>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</si>
  <si>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</si>
  <si>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</si>
  <si>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</si>
  <si>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</si>
  <si>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</si>
  <si>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</si>
  <si>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</si>
  <si>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</si>
  <si>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</si>
  <si>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</si>
  <si>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</si>
  <si>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</si>
  <si>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</si>
  <si>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</si>
  <si>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</si>
  <si>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</si>
  <si>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</si>
  <si>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</si>
  <si>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</si>
  <si>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</si>
  <si>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</si>
  <si>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</si>
  <si>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</si>
  <si>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</si>
  <si>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</si>
  <si>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</si>
  <si>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</si>
  <si>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</si>
  <si>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</si>
  <si>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</si>
  <si>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</si>
  <si>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</si>
  <si>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</si>
  <si>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</si>
  <si>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</si>
  <si>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</si>
  <si>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</si>
  <si>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</si>
  <si>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</si>
  <si>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</si>
  <si>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</si>
  <si>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</si>
  <si>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</si>
  <si>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</si>
  <si>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</si>
  <si>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</si>
  <si>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</si>
  <si>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</si>
  <si>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</si>
  <si>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</si>
  <si>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</si>
  <si>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</si>
  <si>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</si>
  <si>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</si>
  <si>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</si>
  <si>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</si>
  <si>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</si>
  <si>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</si>
  <si>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</si>
  <si>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</si>
  <si>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</si>
  <si>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</si>
  <si>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</si>
  <si>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</si>
  <si>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</si>
  <si>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</si>
  <si>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</si>
  <si>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</si>
  <si>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</si>
  <si>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</si>
  <si>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</si>
  <si>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</si>
  <si>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</si>
  <si>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</si>
  <si>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</si>
  <si>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</si>
  <si>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</si>
  <si>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</si>
  <si>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</si>
  <si>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</si>
  <si>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</si>
  <si>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</si>
  <si>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</si>
  <si>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</si>
  <si>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</si>
  <si>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</si>
  <si>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</si>
  <si>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</si>
  <si>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</si>
  <si>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</si>
  <si>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</si>
  <si>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</si>
  <si>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</si>
  <si>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</si>
  <si>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</si>
  <si>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</si>
  <si>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</si>
  <si>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</si>
  <si>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</si>
  <si>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</si>
  <si>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</si>
  <si>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</si>
  <si>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</si>
  <si>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</si>
  <si>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</si>
  <si>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</si>
  <si>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</si>
  <si>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</si>
  <si>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</si>
  <si>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</si>
  <si>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</si>
  <si>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</si>
  <si>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</si>
  <si>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</si>
  <si>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</si>
  <si>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</si>
  <si>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</si>
  <si>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</si>
  <si>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</si>
  <si>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</si>
  <si>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</si>
  <si>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</si>
  <si>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</si>
  <si>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</si>
  <si>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</si>
  <si>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</si>
  <si>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</si>
  <si>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</si>
  <si>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</si>
  <si>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</si>
  <si>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</si>
  <si>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</si>
  <si>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</si>
  <si>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</si>
  <si>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</si>
  <si>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</si>
  <si>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</si>
  <si>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</si>
  <si>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</si>
  <si>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</si>
  <si>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</si>
  <si>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</si>
  <si>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</si>
  <si>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</si>
  <si>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</si>
  <si>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</si>
  <si>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</si>
  <si>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</si>
  <si>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</si>
  <si>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</si>
  <si>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</si>
  <si>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</si>
  <si>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</si>
  <si>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</si>
  <si>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</si>
  <si>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</si>
  <si>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</si>
  <si>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</si>
  <si>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</si>
  <si>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</si>
  <si>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</si>
  <si>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</si>
  <si>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</si>
  <si>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</si>
  <si>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</si>
  <si>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</si>
  <si>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</si>
  <si>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</si>
  <si>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</si>
  <si>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</si>
  <si>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</si>
  <si>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</si>
  <si>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</si>
  <si>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</si>
  <si>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</si>
  <si>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</si>
  <si>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</si>
  <si>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</si>
  <si>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</si>
  <si>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</si>
  <si>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</si>
  <si>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</si>
  <si>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</si>
  <si>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</si>
  <si>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</si>
  <si>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</si>
  <si>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</si>
  <si>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</si>
  <si>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</si>
  <si>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</si>
  <si>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</si>
  <si>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</si>
  <si>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</si>
  <si>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</si>
  <si>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</si>
  <si>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</si>
  <si>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</si>
  <si>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</si>
  <si>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</si>
  <si>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</si>
  <si>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</si>
  <si>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</si>
  <si>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</si>
  <si>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</si>
  <si>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</si>
  <si>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</si>
  <si>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</si>
  <si>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</si>
  <si>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</si>
  <si>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</si>
  <si>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</si>
  <si>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</si>
  <si>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</si>
  <si>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</si>
  <si>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</si>
  <si>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</si>
  <si>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</si>
  <si>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</si>
  <si>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</si>
  <si>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</si>
  <si>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</si>
  <si>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</si>
  <si>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</si>
  <si>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</si>
  <si>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</si>
  <si>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</si>
  <si>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</si>
  <si>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</si>
  <si>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</si>
  <si>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</si>
  <si>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</si>
  <si>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</si>
  <si>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</si>
  <si>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</si>
  <si>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</si>
  <si>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</si>
  <si>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</si>
  <si>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</si>
  <si>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</si>
  <si>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</si>
  <si>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</si>
  <si>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</si>
  <si>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</si>
  <si>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</si>
  <si>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</si>
  <si>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</si>
  <si>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</si>
  <si>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</si>
  <si>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</si>
  <si>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</si>
  <si>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</si>
  <si>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</si>
  <si>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</si>
  <si>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</si>
  <si>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</si>
  <si>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</si>
  <si>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</si>
  <si>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</si>
  <si>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</si>
  <si>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</si>
  <si>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</si>
  <si>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</si>
  <si>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</si>
  <si>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</si>
  <si>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</si>
  <si>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</si>
  <si>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</si>
  <si>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</si>
  <si>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</si>
  <si>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</si>
  <si>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</si>
  <si>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</si>
  <si>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</si>
  <si>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</si>
  <si>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</si>
  <si>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</si>
  <si>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</si>
  <si>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</si>
  <si>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</si>
  <si>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</si>
  <si>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</si>
  <si>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</si>
  <si>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</si>
  <si>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</si>
  <si>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</si>
  <si>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</si>
  <si>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</si>
  <si>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</si>
  <si>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</si>
  <si>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</si>
  <si>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</si>
  <si>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</si>
  <si>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</si>
  <si>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</si>
  <si>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</si>
  <si>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</si>
  <si>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</si>
  <si>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</si>
  <si>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</si>
  <si>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</si>
  <si>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</si>
  <si>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</si>
  <si>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</si>
  <si>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</si>
  <si>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</si>
  <si>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</si>
  <si>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</si>
  <si>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</si>
  <si>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</si>
  <si>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</si>
  <si>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</si>
  <si>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</si>
  <si>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</si>
  <si>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</si>
  <si>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</si>
  <si>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</si>
  <si>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</si>
  <si>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</si>
  <si>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</si>
  <si>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</si>
  <si>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</si>
  <si>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</si>
  <si>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</si>
  <si>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</si>
  <si>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</si>
  <si>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</si>
  <si>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</si>
  <si>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</si>
  <si>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</si>
  <si>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</si>
  <si>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</si>
  <si>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</si>
  <si>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</si>
  <si>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</si>
  <si>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</si>
  <si>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</si>
  <si>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</si>
  <si>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</si>
  <si>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</si>
  <si>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</si>
  <si>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</si>
  <si>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</si>
  <si>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</si>
  <si>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</si>
  <si>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</si>
  <si>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</si>
  <si>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</si>
  <si>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</si>
  <si>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</si>
  <si>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</si>
  <si>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</si>
  <si>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</si>
  <si>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</si>
  <si>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</si>
  <si>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</si>
  <si>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</si>
  <si>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</si>
  <si>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</si>
  <si>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</si>
  <si>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</si>
  <si>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</si>
  <si>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</si>
  <si>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</si>
  <si>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</si>
  <si>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</si>
  <si>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</si>
  <si>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</si>
  <si>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</si>
  <si>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</si>
  <si>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</si>
  <si>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</si>
  <si>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</si>
  <si>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</si>
  <si>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</si>
  <si>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</si>
  <si>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</si>
  <si>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</si>
  <si>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</si>
  <si>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</si>
  <si>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</si>
  <si>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</si>
  <si>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</si>
  <si>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</si>
  <si>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</si>
  <si>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</si>
  <si>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</si>
  <si>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</si>
  <si>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</si>
  <si>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</si>
  <si>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</si>
  <si>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</si>
  <si>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</si>
  <si>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</si>
  <si>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</si>
  <si>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</si>
  <si>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</si>
  <si>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</si>
  <si>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</si>
  <si>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</si>
  <si>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</si>
  <si>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</si>
  <si>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</si>
  <si>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</si>
  <si>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</si>
  <si>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</si>
  <si>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</si>
  <si>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</si>
  <si>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</si>
  <si>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</si>
  <si>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</si>
  <si>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</si>
  <si>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</si>
  <si>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</si>
  <si>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</si>
  <si>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</si>
  <si>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</si>
  <si>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</si>
  <si>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</si>
  <si>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</si>
  <si>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</si>
  <si>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</si>
  <si>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</si>
  <si>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</si>
  <si>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</si>
  <si>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</si>
  <si>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</si>
  <si>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</si>
  <si>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</si>
  <si>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</si>
  <si>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</si>
  <si>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</si>
  <si>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</si>
  <si>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</si>
  <si>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</si>
  <si>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</si>
  <si>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</si>
  <si>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</si>
  <si>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</si>
  <si>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</si>
  <si>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</si>
  <si>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</si>
  <si>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</si>
  <si>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</si>
  <si>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</si>
  <si>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</si>
  <si>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</si>
  <si>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</si>
  <si>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</si>
  <si>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</si>
  <si>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</si>
  <si>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</si>
  <si>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</si>
  <si>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</si>
  <si>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</si>
  <si>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</si>
  <si>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</si>
  <si>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</si>
  <si>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</si>
  <si>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</si>
  <si>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</si>
  <si>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</si>
  <si>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</si>
  <si>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</si>
  <si>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</si>
  <si>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</si>
  <si>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</si>
  <si>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</si>
  <si>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</si>
  <si>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</si>
  <si>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</si>
  <si>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</si>
  <si>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</si>
  <si>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</si>
  <si>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</si>
  <si>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</si>
  <si>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</si>
  <si>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</si>
  <si>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</si>
  <si>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</si>
  <si>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</si>
  <si>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</si>
  <si>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</si>
  <si>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</si>
  <si>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</si>
  <si>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</si>
  <si>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</si>
  <si>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</si>
  <si>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</si>
  <si>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</si>
  <si>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</si>
  <si>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</si>
  <si>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</si>
  <si>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</si>
  <si>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</si>
  <si>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</si>
  <si>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</si>
  <si>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</si>
  <si>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</si>
  <si>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</si>
  <si>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</si>
  <si>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</si>
  <si>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</si>
  <si>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</si>
  <si>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</si>
  <si>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</si>
  <si>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</si>
  <si>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</si>
  <si>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</si>
  <si>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</si>
  <si>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</si>
  <si>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</si>
  <si>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</si>
  <si>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</si>
  <si>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</si>
  <si>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</si>
  <si>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</si>
  <si>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</si>
  <si>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</si>
  <si>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</si>
  <si>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</si>
  <si>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</si>
  <si>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</si>
  <si>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</si>
  <si>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</si>
  <si>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</si>
  <si>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</si>
  <si>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</si>
  <si>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</si>
  <si>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</si>
  <si>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</si>
  <si>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</si>
  <si>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</si>
  <si>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</si>
  <si>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</si>
  <si>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</si>
  <si>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</si>
  <si>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</si>
  <si>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</si>
  <si>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</si>
  <si>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</si>
  <si>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</si>
  <si>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</si>
  <si>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</si>
  <si>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</si>
  <si>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</si>
  <si>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</si>
  <si>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</si>
  <si>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</si>
  <si>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</si>
  <si>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</si>
  <si>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</si>
  <si>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</si>
  <si>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</si>
  <si>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</si>
  <si>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</si>
  <si>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</si>
  <si>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</si>
  <si>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</si>
  <si>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</si>
  <si>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</si>
  <si>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</si>
  <si>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</si>
  <si>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</si>
  <si>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</si>
  <si>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</si>
  <si>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</si>
  <si>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</si>
  <si>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</si>
  <si>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</si>
  <si>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</si>
  <si>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</si>
  <si>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</si>
  <si>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</si>
  <si>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</si>
  <si>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</si>
  <si>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</si>
  <si>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</si>
  <si>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</si>
  <si>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</si>
  <si>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</si>
  <si>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</si>
  <si>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</si>
  <si>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</si>
  <si>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</si>
  <si>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</si>
  <si>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</si>
  <si>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</si>
  <si>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</si>
  <si>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</si>
  <si>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</si>
  <si>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</si>
  <si>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</si>
  <si>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</si>
  <si>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</si>
  <si>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</si>
  <si>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</si>
  <si>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</si>
  <si>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</si>
  <si>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</si>
  <si>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</si>
  <si>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</si>
  <si>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</si>
  <si>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</si>
  <si>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</si>
  <si>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</si>
  <si>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</si>
  <si>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</si>
  <si>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</si>
  <si>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</si>
  <si>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</si>
  <si>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</si>
  <si>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</si>
  <si>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</si>
  <si>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</si>
  <si>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</si>
  <si>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</si>
  <si>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</si>
  <si>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</si>
  <si>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</si>
  <si>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</si>
  <si>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</si>
  <si>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</si>
  <si>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</si>
  <si>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</si>
  <si>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</si>
  <si>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</si>
  <si>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</si>
  <si>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</si>
  <si>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</si>
  <si>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</si>
  <si>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</si>
  <si>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</si>
  <si>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</si>
  <si>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</si>
  <si>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</si>
  <si>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</si>
  <si>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</si>
  <si>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</si>
  <si>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</si>
  <si>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</si>
  <si>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</si>
  <si>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</si>
  <si>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</si>
  <si>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</si>
  <si>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</si>
  <si>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</si>
  <si>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</si>
  <si>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</si>
  <si>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</si>
  <si>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</si>
  <si>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</si>
  <si>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</si>
  <si>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</si>
  <si>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</si>
  <si>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</si>
  <si>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</si>
  <si>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</si>
  <si>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</si>
  <si>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</si>
  <si>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</si>
  <si>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</si>
  <si>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</si>
  <si>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</si>
  <si>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</si>
  <si>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</si>
  <si>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</si>
  <si>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</si>
  <si>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</si>
  <si>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</si>
  <si>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</si>
  <si>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</si>
  <si>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</si>
  <si>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</si>
  <si>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</si>
  <si>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</si>
  <si>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</si>
  <si>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</si>
  <si>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</si>
  <si>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</si>
  <si>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</si>
  <si>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</si>
  <si>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</si>
  <si>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</si>
  <si>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</si>
  <si>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</si>
  <si>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</si>
  <si>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</si>
  <si>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</si>
  <si>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</si>
  <si>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</si>
  <si>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</si>
  <si>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</si>
  <si>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</si>
  <si>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</si>
  <si>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</si>
  <si>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</si>
  <si>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</si>
  <si>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</si>
  <si>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</si>
  <si>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</si>
  <si>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</si>
  <si>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</si>
  <si>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</si>
  <si>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</si>
  <si>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</si>
  <si>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</si>
  <si>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</si>
  <si>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</si>
  <si>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</si>
  <si>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</si>
  <si>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</si>
  <si>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</si>
  <si>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</si>
  <si>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</si>
  <si>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</si>
  <si>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</si>
  <si>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</si>
  <si>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</si>
  <si>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</si>
  <si>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</si>
  <si>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</si>
  <si>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</si>
  <si>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</si>
  <si>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</si>
  <si>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</si>
  <si>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</si>
  <si>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</si>
  <si>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</si>
  <si>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</si>
  <si>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</si>
  <si>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</si>
  <si>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</si>
  <si>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</si>
  <si>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</si>
  <si>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</si>
  <si>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</si>
  <si>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</si>
  <si>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</si>
  <si>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</si>
  <si>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</si>
  <si>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</si>
  <si>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</si>
  <si>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</si>
  <si>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</si>
  <si>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</si>
  <si>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</si>
  <si>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</si>
  <si>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</si>
  <si>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</si>
  <si>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</si>
  <si>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</si>
  <si>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</si>
  <si>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</si>
  <si>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</si>
  <si>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</si>
  <si>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</si>
  <si>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</si>
  <si>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</si>
  <si>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</si>
  <si>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</si>
  <si>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</si>
  <si>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</si>
  <si>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</si>
  <si>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</si>
  <si>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</si>
  <si>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</si>
  <si>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</si>
  <si>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</si>
  <si>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</si>
  <si>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</si>
  <si>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</si>
  <si>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</si>
  <si>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</si>
  <si>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</si>
  <si>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</si>
  <si>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</si>
  <si>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</si>
  <si>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</si>
  <si>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</si>
  <si>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</si>
  <si>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</si>
  <si>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</si>
  <si>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</si>
  <si>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</si>
  <si>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</si>
  <si>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</si>
  <si>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</si>
  <si>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</si>
  <si>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</si>
  <si>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</si>
  <si>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</si>
  <si>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</si>
  <si>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</si>
  <si>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</si>
  <si>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</si>
  <si>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</si>
  <si>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</si>
  <si>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</si>
  <si>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</si>
  <si>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</si>
  <si>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</si>
  <si>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</si>
  <si>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</si>
  <si>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</si>
  <si>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</si>
  <si>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</si>
  <si>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</si>
  <si>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</si>
  <si>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</si>
  <si>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</si>
  <si>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</si>
  <si>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</si>
  <si>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</si>
  <si>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</si>
  <si>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</si>
  <si>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</si>
  <si>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</si>
  <si>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</si>
  <si>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</si>
  <si>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</si>
  <si>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</si>
  <si>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</si>
  <si>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</si>
  <si>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</si>
  <si>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</si>
  <si>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</si>
  <si>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</si>
  <si>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</si>
  <si>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</si>
  <si>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</si>
  <si>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</si>
  <si>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</si>
  <si>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</si>
  <si>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</si>
  <si>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</si>
  <si>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</si>
  <si>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</si>
  <si>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</si>
  <si>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</si>
  <si>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</si>
  <si>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</si>
  <si>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</si>
  <si>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</si>
  <si>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</si>
  <si>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</si>
  <si>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</si>
  <si>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</si>
  <si>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</si>
  <si>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</si>
  <si>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</si>
  <si>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</si>
  <si>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</si>
  <si>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</si>
  <si>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</si>
  <si>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</si>
  <si>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</si>
  <si>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</si>
  <si>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</si>
  <si>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</si>
  <si>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</si>
  <si>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</si>
  <si>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</si>
  <si>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</si>
  <si>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</si>
  <si>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</si>
  <si>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</si>
  <si>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</si>
  <si>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</si>
  <si>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</si>
  <si>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</si>
  <si>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</si>
  <si>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</si>
  <si>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</si>
  <si>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</si>
  <si>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</si>
  <si>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</si>
  <si>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</si>
  <si>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</si>
  <si>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</si>
  <si>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</si>
  <si>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</si>
  <si>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</si>
  <si>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</si>
  <si>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</si>
  <si>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</si>
  <si>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</si>
  <si>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</si>
  <si>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</si>
  <si>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</si>
  <si>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</si>
  <si>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</si>
  <si>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</si>
  <si>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</si>
  <si>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</si>
  <si>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</si>
  <si>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</si>
  <si>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</si>
  <si>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</si>
  <si>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</si>
  <si>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</si>
  <si>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</si>
  <si>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</si>
  <si>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</si>
  <si>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</si>
  <si>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</si>
  <si>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</si>
  <si>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</si>
  <si>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</si>
  <si>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</si>
  <si>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</si>
  <si>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</si>
  <si>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</si>
  <si>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</si>
  <si>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</si>
  <si>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</si>
  <si>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</si>
  <si>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</si>
  <si>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</si>
  <si>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</si>
  <si>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</si>
  <si>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</si>
  <si>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</si>
  <si>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</si>
  <si>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</si>
  <si>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</si>
  <si>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</si>
  <si>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</si>
  <si>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</si>
  <si>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</si>
  <si>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</si>
  <si>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</si>
  <si>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</si>
  <si>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</si>
  <si>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</si>
  <si>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</si>
  <si>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</si>
  <si>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</si>
  <si>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</si>
  <si>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</si>
  <si>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</si>
  <si>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</si>
  <si>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</si>
  <si>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</si>
  <si>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</si>
  <si>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</si>
  <si>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</si>
  <si>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</si>
  <si>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</si>
  <si>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</si>
  <si>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</si>
  <si>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</si>
  <si>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</si>
  <si>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</si>
  <si>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</si>
  <si>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</si>
  <si>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</si>
  <si>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</si>
  <si>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</si>
  <si>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</si>
  <si>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</si>
  <si>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</si>
  <si>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</si>
  <si>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</si>
  <si>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</si>
  <si>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</si>
  <si>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</si>
  <si>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</si>
  <si>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</si>
  <si>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</si>
  <si>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</si>
  <si>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</si>
  <si>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</si>
  <si>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</si>
  <si>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</si>
  <si>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</si>
  <si>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</si>
  <si>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</si>
  <si>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</si>
  <si>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</si>
  <si>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</si>
  <si>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</si>
  <si>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</si>
  <si>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</si>
  <si>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</si>
  <si>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</si>
  <si>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</si>
  <si>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</si>
  <si>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</si>
  <si>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</si>
  <si>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</si>
  <si>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</si>
  <si>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</si>
  <si>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</si>
  <si>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</si>
  <si>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</si>
  <si>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</si>
  <si>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</si>
  <si>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</si>
  <si>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</si>
  <si>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</si>
  <si>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</si>
  <si>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</si>
  <si>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</si>
  <si>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</si>
  <si>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</si>
  <si>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</si>
  <si>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</si>
  <si>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</si>
  <si>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</si>
  <si>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</si>
  <si>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</si>
  <si>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</si>
  <si>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</si>
  <si>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</si>
  <si>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</si>
  <si>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</si>
  <si>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</si>
  <si>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</si>
  <si>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</si>
  <si>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</si>
  <si>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</si>
  <si>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</si>
  <si>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</si>
  <si>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</si>
  <si>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</si>
  <si>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</si>
  <si>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</si>
  <si>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</si>
  <si>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</si>
  <si>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</si>
  <si>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</si>
  <si>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</si>
  <si>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</si>
  <si>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</si>
  <si>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</si>
  <si>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</si>
  <si>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</si>
  <si>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</si>
  <si>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</si>
  <si>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</si>
  <si>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</si>
  <si>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</si>
  <si>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</si>
  <si>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</si>
  <si>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</si>
  <si>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</si>
  <si>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</si>
  <si>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</si>
  <si>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</si>
  <si>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</si>
  <si>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</si>
  <si>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</si>
  <si>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</si>
  <si>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</si>
  <si>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</si>
  <si>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</si>
  <si>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</si>
  <si>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</si>
  <si>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</si>
  <si>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</si>
  <si>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</si>
  <si>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</si>
  <si>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</si>
  <si>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</si>
  <si>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</si>
  <si>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</si>
  <si>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</si>
  <si>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</si>
  <si>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</si>
  <si>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</si>
  <si>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</si>
  <si>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</si>
  <si>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</si>
  <si>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</si>
  <si>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</si>
  <si>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</si>
  <si>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</si>
  <si>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</si>
  <si>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</si>
  <si>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</si>
  <si>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</si>
  <si>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</si>
  <si>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</si>
  <si>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</si>
  <si>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</si>
  <si>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</si>
  <si>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</si>
  <si>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</si>
  <si>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</si>
  <si>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</si>
  <si>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</si>
  <si>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</si>
  <si>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</si>
  <si>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</si>
  <si>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</si>
  <si>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</si>
  <si>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</si>
  <si>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</si>
  <si>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</si>
  <si>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</si>
  <si>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</si>
  <si>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</si>
  <si>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</si>
  <si>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</si>
  <si>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</si>
  <si>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</si>
  <si>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</si>
  <si>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</si>
  <si>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</si>
  <si>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</si>
  <si>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</si>
  <si>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</si>
  <si>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</si>
  <si>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</si>
  <si>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</si>
  <si>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</si>
  <si>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</si>
  <si>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</si>
  <si>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</si>
  <si>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</si>
  <si>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</si>
  <si>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</si>
  <si>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</si>
  <si>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</si>
  <si>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</si>
  <si>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</si>
  <si>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</si>
  <si>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</si>
  <si>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</si>
  <si>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</si>
  <si>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</si>
  <si>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</si>
  <si>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</si>
  <si>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</si>
  <si>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</si>
  <si>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</si>
  <si>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</si>
  <si>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</si>
  <si>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</si>
  <si>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</si>
  <si>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</si>
  <si>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</si>
  <si>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</si>
  <si>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</si>
  <si>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</si>
  <si>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</si>
  <si>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</si>
  <si>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</si>
  <si>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</si>
  <si>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</si>
  <si>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</si>
  <si>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</si>
  <si>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</si>
  <si>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</si>
  <si>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</si>
  <si>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</si>
  <si>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</si>
  <si>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</si>
  <si>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</si>
  <si>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</si>
  <si>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</si>
  <si>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</si>
  <si>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</si>
  <si>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</si>
  <si>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</si>
  <si>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</si>
  <si>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</si>
  <si>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</si>
  <si>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</si>
  <si>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</si>
  <si>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</si>
  <si>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</si>
  <si>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</si>
  <si>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</si>
  <si>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</si>
  <si>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</si>
  <si>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</si>
  <si>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</si>
  <si>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</si>
  <si>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</si>
  <si>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</si>
  <si>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</si>
  <si>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</si>
  <si>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</si>
  <si>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</si>
  <si>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</si>
  <si>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</si>
  <si>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</si>
  <si>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</si>
  <si>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</si>
  <si>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</si>
  <si>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</si>
  <si>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</si>
  <si>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</si>
  <si>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</si>
  <si>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</si>
  <si>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</si>
  <si>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</si>
  <si>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</si>
  <si>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</si>
  <si>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</si>
  <si>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</si>
  <si>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</si>
  <si>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</si>
  <si>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</si>
  <si>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</si>
  <si>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</si>
  <si>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</si>
  <si>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</si>
  <si>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</si>
  <si>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</si>
  <si>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</si>
  <si>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</si>
  <si>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</si>
  <si>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</si>
  <si>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</si>
  <si>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</si>
  <si>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</si>
  <si>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</si>
  <si>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</si>
  <si>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</si>
  <si>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</si>
  <si>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</si>
  <si>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</si>
  <si>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</si>
  <si>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</si>
  <si>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</si>
  <si>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</si>
  <si>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</si>
  <si>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</si>
  <si>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</si>
  <si>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</si>
  <si>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</si>
  <si>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</si>
  <si>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</si>
  <si>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</si>
  <si>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</si>
  <si>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</si>
  <si>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</si>
  <si>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</si>
  <si>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</si>
  <si>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</si>
  <si>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</si>
  <si>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</si>
  <si>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</si>
  <si>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</si>
  <si>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</si>
  <si>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</si>
  <si>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</si>
  <si>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</si>
  <si>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</si>
  <si>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</si>
  <si>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</si>
  <si>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</si>
  <si>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</si>
  <si>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</si>
  <si>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</si>
  <si>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</si>
  <si>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</si>
  <si>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</si>
  <si>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</si>
  <si>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</si>
  <si>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</si>
  <si>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</si>
  <si>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</si>
  <si>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</si>
  <si>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</si>
  <si>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</si>
  <si>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</si>
  <si>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</si>
  <si>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</si>
  <si>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</si>
  <si>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</si>
  <si>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</si>
  <si>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</si>
  <si>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</si>
  <si>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</si>
  <si>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</si>
  <si>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</si>
  <si>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</si>
  <si>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</si>
  <si>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</si>
  <si>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</si>
  <si>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</si>
  <si>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</si>
  <si>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</si>
  <si>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</si>
  <si>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</si>
  <si>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</si>
  <si>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</si>
  <si>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</si>
  <si>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</si>
  <si>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</si>
  <si>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</si>
  <si>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</si>
  <si>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</si>
  <si>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</si>
  <si>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</si>
  <si>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</si>
  <si>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</si>
  <si>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</si>
  <si>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</si>
  <si>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</si>
  <si>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</si>
  <si>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</si>
  <si>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</si>
  <si>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</si>
  <si>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</si>
  <si>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</si>
  <si>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</si>
  <si>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</si>
  <si>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</si>
  <si>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</si>
  <si>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</si>
  <si>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</si>
  <si>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</si>
  <si>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</si>
  <si>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</si>
  <si>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</si>
  <si>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</si>
  <si>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</si>
  <si>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</si>
  <si>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</si>
  <si>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</si>
  <si>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</si>
  <si>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</si>
  <si>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</si>
  <si>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</si>
  <si>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</si>
  <si>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</si>
  <si>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</si>
  <si>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</si>
  <si>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</si>
  <si>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</si>
  <si>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</si>
  <si>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</si>
  <si>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</si>
  <si>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</si>
  <si>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</si>
  <si>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</si>
  <si>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</si>
  <si>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</si>
  <si>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</si>
  <si>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</si>
  <si>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</si>
  <si>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</si>
  <si>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</si>
  <si>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</si>
  <si>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</si>
  <si>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</si>
  <si>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</si>
  <si>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</si>
  <si>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</si>
  <si>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</si>
  <si>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</si>
  <si>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</si>
  <si>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</si>
  <si>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</si>
  <si>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</si>
  <si>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</si>
  <si>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</si>
  <si>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</si>
  <si>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</si>
  <si>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</si>
  <si>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</si>
  <si>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</si>
  <si>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</si>
  <si>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</si>
  <si>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</si>
  <si>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</si>
  <si>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</si>
  <si>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</si>
  <si>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</si>
  <si>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</si>
  <si>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</si>
  <si>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</si>
  <si>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</si>
  <si>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</si>
  <si>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</si>
  <si>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</si>
  <si>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</si>
  <si>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</si>
  <si>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</si>
  <si>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</si>
  <si>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</si>
  <si>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</si>
  <si>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</si>
  <si>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</si>
  <si>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</si>
  <si>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</si>
  <si>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</si>
  <si>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</si>
  <si>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</si>
  <si>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</si>
  <si>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</si>
  <si>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</si>
  <si>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</si>
  <si>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</si>
  <si>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</si>
  <si>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</si>
  <si>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</si>
  <si>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</si>
  <si>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</si>
  <si>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</si>
  <si>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</si>
  <si>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</si>
  <si>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</si>
  <si>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</si>
  <si>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</si>
  <si>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</si>
  <si>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</si>
  <si>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</si>
  <si>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</si>
  <si>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</si>
  <si>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</si>
  <si>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</si>
  <si>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</si>
  <si>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</si>
  <si>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</si>
  <si>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</si>
  <si>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</si>
  <si>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</si>
  <si>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</si>
  <si>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</si>
  <si>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</si>
  <si>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</si>
  <si>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</si>
  <si>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</si>
  <si>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</si>
  <si>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</si>
  <si>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</si>
  <si>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</si>
  <si>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</si>
  <si>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</si>
  <si>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</si>
  <si>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</si>
  <si>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</si>
  <si>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</si>
  <si>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</si>
  <si>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</si>
  <si>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</si>
  <si>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</si>
  <si>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</si>
  <si>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</si>
  <si>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</si>
  <si>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</si>
  <si>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</si>
  <si>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</si>
  <si>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</si>
  <si>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</si>
  <si>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</si>
  <si>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</si>
  <si>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</si>
  <si>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</si>
  <si>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</si>
  <si>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</si>
  <si>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</si>
  <si>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</si>
  <si>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</si>
  <si>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</si>
  <si>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</si>
  <si>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</si>
  <si>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</si>
  <si>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</si>
  <si>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</si>
  <si>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</si>
  <si>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</si>
  <si>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</si>
  <si>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</si>
  <si>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</si>
  <si>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</si>
  <si>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</si>
  <si>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</si>
  <si>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</si>
  <si>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</si>
  <si>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</si>
  <si>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</si>
  <si>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</si>
  <si>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</si>
  <si>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</si>
  <si>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</si>
  <si>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</si>
  <si>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</si>
  <si>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</si>
  <si>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</si>
  <si>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</si>
  <si>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</si>
  <si>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</si>
  <si>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</si>
  <si>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</si>
  <si>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</si>
  <si>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</si>
  <si>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</si>
  <si>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</si>
  <si>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</si>
  <si>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</si>
  <si>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</si>
  <si>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</si>
  <si>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</si>
  <si>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</si>
  <si>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</si>
  <si>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</si>
  <si>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</si>
  <si>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</si>
  <si>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</si>
  <si>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</si>
  <si>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</si>
  <si>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</si>
  <si>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</si>
  <si>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</si>
  <si>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</si>
  <si>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</si>
  <si>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</si>
  <si>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</si>
  <si>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</si>
  <si>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</si>
  <si>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</si>
  <si>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</si>
  <si>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</si>
  <si>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</si>
  <si>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</si>
  <si>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</si>
  <si>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</si>
  <si>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</si>
  <si>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</si>
  <si>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</si>
  <si>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</si>
  <si>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</si>
  <si>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</si>
  <si>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</si>
  <si>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</si>
  <si>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</si>
  <si>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</si>
  <si>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</si>
  <si>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</si>
  <si>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</si>
  <si>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</si>
  <si>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</si>
  <si>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</si>
  <si>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</si>
  <si>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</si>
  <si>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</si>
  <si>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</si>
  <si>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</si>
  <si>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</si>
  <si>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</si>
  <si>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</si>
  <si>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</si>
  <si>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</si>
  <si>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</si>
  <si>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</si>
  <si>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</si>
  <si>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</si>
  <si>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</si>
  <si>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</si>
  <si>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</si>
  <si>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</si>
  <si>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</si>
  <si>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</si>
  <si>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</si>
  <si>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</si>
  <si>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</si>
  <si>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</si>
  <si>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</si>
  <si>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</si>
  <si>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</si>
  <si>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</si>
  <si>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</si>
  <si>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</si>
  <si>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</si>
  <si>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</si>
  <si>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</si>
  <si>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</si>
  <si>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</si>
  <si>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</si>
  <si>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</si>
  <si>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</si>
  <si>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</si>
  <si>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</si>
  <si>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</si>
  <si>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</si>
  <si>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</si>
  <si>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</si>
  <si>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</si>
  <si>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</si>
  <si>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</si>
  <si>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</si>
  <si>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</si>
  <si>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</si>
  <si>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</si>
  <si>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</si>
  <si>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</si>
  <si>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</si>
  <si>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</si>
  <si>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</si>
  <si>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</si>
  <si>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</si>
  <si>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</si>
  <si>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</si>
  <si>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</si>
  <si>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</si>
  <si>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</si>
  <si>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</si>
  <si>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</si>
  <si>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</si>
  <si>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</si>
  <si>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</si>
  <si>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</si>
  <si>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</si>
  <si>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</si>
  <si>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</si>
  <si>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</si>
  <si>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</si>
  <si>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</si>
  <si>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</si>
  <si>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</si>
  <si>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</si>
  <si>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</si>
  <si>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</si>
  <si>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</si>
  <si>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</si>
  <si>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</si>
  <si>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</si>
  <si>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</si>
  <si>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</si>
  <si>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</si>
  <si>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</si>
  <si>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</si>
  <si>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</si>
  <si>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</si>
  <si>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</si>
  <si>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</si>
  <si>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</si>
  <si>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</si>
  <si>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</si>
  <si>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</si>
  <si>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</si>
  <si>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</si>
  <si>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</si>
  <si>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</si>
  <si>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</si>
  <si>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</si>
  <si>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</si>
  <si>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</si>
  <si>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</si>
  <si>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</si>
  <si>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</si>
  <si>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</si>
  <si>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</si>
  <si>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</si>
  <si>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</si>
  <si>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</si>
  <si>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</si>
  <si>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</si>
  <si>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</si>
  <si>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</si>
  <si>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</si>
  <si>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</si>
  <si>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</si>
  <si>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</si>
  <si>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</si>
  <si>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</si>
  <si>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</si>
  <si>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</si>
  <si>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</si>
  <si>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</si>
  <si>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</si>
  <si>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</si>
  <si>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</si>
  <si>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</si>
  <si>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</si>
  <si>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</si>
  <si>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</si>
  <si>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</si>
  <si>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</si>
  <si>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</si>
  <si>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</si>
  <si>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</si>
  <si>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</si>
  <si>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</si>
  <si>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</si>
  <si>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</si>
  <si>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</si>
  <si>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</si>
  <si>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</si>
  <si>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</si>
  <si>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</si>
  <si>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</si>
  <si>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</si>
  <si>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</si>
  <si>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</si>
  <si>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</si>
  <si>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</si>
  <si>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</si>
  <si>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</si>
  <si>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</si>
  <si>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</si>
  <si>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</si>
  <si>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</si>
  <si>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</si>
  <si>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</si>
  <si>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</si>
  <si>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</si>
  <si>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</si>
  <si>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</si>
  <si>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</si>
  <si>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</si>
  <si>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</si>
  <si>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</si>
  <si>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</si>
  <si>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</si>
  <si>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</si>
  <si>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</si>
  <si>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</si>
  <si>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</si>
  <si>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</si>
  <si>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</si>
  <si>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</si>
  <si>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</si>
  <si>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</si>
  <si>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</si>
  <si>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</si>
  <si>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</si>
  <si>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</si>
  <si>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</si>
  <si>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</si>
  <si>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</si>
  <si>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</si>
  <si>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</si>
  <si>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</si>
  <si>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</si>
  <si>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</si>
  <si>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</si>
  <si>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</si>
  <si>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</si>
  <si>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</si>
  <si>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</si>
  <si>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</si>
  <si>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</si>
  <si>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</si>
  <si>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</si>
  <si>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</si>
  <si>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</si>
  <si>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</si>
  <si>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</si>
  <si>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</si>
  <si>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</si>
  <si>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</si>
  <si>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</si>
  <si>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</si>
  <si>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</si>
  <si>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</si>
  <si>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</si>
  <si>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</si>
  <si>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</si>
  <si>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</si>
  <si>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</si>
  <si>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</si>
  <si>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</si>
  <si>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</si>
  <si>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</si>
  <si>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</si>
  <si>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</si>
  <si>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</si>
  <si>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</si>
  <si>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</si>
  <si>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</si>
  <si>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</si>
  <si>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</si>
  <si>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</si>
  <si>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</si>
  <si>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</si>
  <si>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</si>
  <si>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</si>
  <si>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</si>
  <si>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</si>
  <si>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</si>
  <si>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</si>
  <si>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</si>
  <si>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</si>
  <si>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</si>
  <si>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</si>
  <si>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</si>
  <si>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</si>
  <si>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</si>
  <si>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</si>
  <si>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</si>
  <si>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</si>
  <si>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</si>
  <si>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</si>
  <si>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</si>
  <si>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</si>
  <si>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</si>
  <si>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</si>
  <si>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</si>
  <si>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</si>
  <si>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</si>
  <si>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</si>
  <si>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</si>
  <si>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</si>
  <si>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</si>
  <si>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</si>
  <si>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</si>
  <si>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</si>
  <si>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</si>
  <si>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</si>
  <si>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</si>
  <si>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</si>
  <si>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</si>
  <si>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</si>
  <si>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</si>
  <si>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</si>
  <si>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</si>
  <si>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</si>
  <si>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</si>
  <si>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</si>
  <si>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</si>
  <si>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</si>
  <si>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</si>
  <si>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</si>
  <si>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</si>
  <si>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</si>
  <si>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</si>
  <si>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</si>
  <si>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</si>
  <si>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</si>
  <si>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</si>
  <si>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</si>
  <si>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</si>
  <si>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</si>
  <si>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</si>
  <si>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</si>
  <si>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</si>
  <si>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</si>
  <si>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</si>
  <si>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</si>
  <si>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</si>
  <si>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</si>
  <si>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</si>
  <si>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</si>
  <si>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</si>
  <si>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</si>
  <si>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</si>
  <si>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</si>
  <si>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</si>
  <si>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</si>
  <si>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</si>
  <si>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</si>
  <si>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</si>
  <si>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</si>
  <si>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</si>
  <si>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</si>
  <si>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</si>
  <si>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</si>
  <si>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</si>
  <si>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</si>
  <si>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</si>
  <si>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</si>
  <si>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</si>
  <si>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</si>
  <si>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</si>
  <si>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</si>
  <si>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</si>
  <si>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</si>
  <si>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</si>
  <si>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</si>
  <si>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</si>
  <si>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</si>
  <si>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</si>
  <si>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</si>
  <si>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</si>
  <si>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</si>
  <si>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</si>
  <si>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</si>
  <si>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</si>
  <si>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</si>
  <si>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</si>
  <si>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</si>
  <si>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</si>
  <si>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</si>
  <si>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</si>
  <si>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</si>
  <si>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</si>
  <si>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</si>
  <si>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</si>
  <si>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</si>
  <si>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</si>
  <si>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</si>
  <si>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</si>
  <si>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</si>
  <si>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</si>
  <si>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</si>
  <si>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</si>
  <si>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</si>
  <si>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</si>
  <si>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</si>
  <si>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</si>
  <si>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</si>
  <si>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</si>
  <si>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</si>
  <si>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</si>
  <si>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</si>
  <si>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</si>
  <si>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</si>
  <si>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</si>
  <si>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</si>
  <si>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</si>
  <si>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</si>
  <si>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</si>
  <si>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</si>
  <si>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</si>
  <si>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</si>
  <si>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</si>
  <si>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</si>
  <si>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</si>
  <si>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</si>
  <si>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</si>
  <si>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</si>
  <si>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</si>
  <si>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</si>
  <si>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</si>
  <si>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</si>
  <si>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</si>
  <si>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</si>
  <si>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</si>
  <si>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</si>
  <si>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</si>
  <si>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</si>
  <si>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</si>
  <si>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</si>
  <si>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</si>
  <si>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</si>
  <si>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</si>
  <si>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</si>
  <si>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</si>
  <si>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</si>
  <si>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</si>
  <si>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</si>
  <si>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</si>
  <si>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</si>
  <si>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</si>
  <si>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</si>
  <si>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</si>
  <si>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</si>
  <si>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</si>
  <si>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</si>
  <si>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</si>
  <si>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</si>
  <si>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</si>
  <si>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</si>
  <si>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</si>
  <si>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</si>
  <si>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</si>
  <si>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</si>
  <si>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</si>
  <si>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</si>
  <si>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</si>
  <si>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</si>
  <si>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</si>
  <si>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</si>
  <si>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</si>
  <si>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</si>
  <si>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</si>
  <si>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</si>
  <si>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</si>
  <si>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</si>
  <si>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</si>
  <si>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</si>
  <si>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</si>
  <si>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</si>
  <si>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</si>
  <si>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</si>
  <si>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</si>
  <si>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</si>
  <si>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</si>
  <si>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</si>
  <si>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</si>
  <si>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</si>
  <si>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</si>
  <si>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</si>
  <si>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</si>
  <si>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</si>
  <si>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</si>
  <si>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</si>
  <si>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</si>
  <si>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</si>
  <si>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</si>
  <si>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</si>
  <si>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</si>
  <si>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</si>
  <si>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</si>
  <si>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</si>
  <si>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</si>
  <si>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</si>
  <si>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</si>
  <si>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</si>
  <si>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</si>
  <si>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</si>
  <si>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</si>
  <si>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</si>
  <si>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</si>
  <si>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</si>
  <si>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</si>
  <si>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</si>
  <si>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</si>
  <si>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</si>
  <si>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</si>
  <si>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</si>
  <si>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</si>
  <si>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</si>
  <si>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</si>
  <si>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</si>
  <si>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</si>
  <si>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</si>
  <si>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</si>
  <si>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</si>
  <si>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</si>
  <si>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</si>
  <si>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</si>
  <si>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</si>
  <si>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</si>
  <si>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</si>
  <si>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</si>
  <si>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</si>
  <si>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</si>
  <si>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</si>
  <si>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</si>
  <si>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</si>
  <si>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</si>
  <si>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</si>
  <si>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</si>
  <si>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</si>
  <si>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</si>
  <si>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</si>
  <si>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</si>
  <si>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</si>
  <si>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</si>
  <si>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</si>
  <si>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</si>
  <si>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</si>
  <si>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</si>
  <si>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</si>
  <si>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</si>
  <si>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</si>
  <si>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</si>
  <si>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</si>
  <si>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</si>
  <si>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</si>
  <si>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</si>
  <si>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</si>
  <si>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</si>
  <si>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</si>
  <si>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</si>
  <si>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</si>
  <si>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</si>
  <si>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</si>
  <si>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</si>
  <si>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</si>
  <si>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</si>
  <si>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</si>
  <si>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</si>
  <si>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</si>
  <si>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</si>
  <si>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</si>
  <si>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</si>
  <si>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</si>
  <si>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</si>
  <si>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</si>
  <si>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</si>
  <si>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</si>
  <si>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</si>
  <si>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</si>
  <si>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</si>
  <si>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</si>
  <si>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</si>
  <si>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</si>
  <si>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</si>
  <si>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</si>
  <si>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</si>
  <si>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</si>
  <si>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</si>
  <si>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</si>
  <si>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</si>
  <si>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</si>
  <si>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</si>
  <si>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</si>
  <si>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</si>
  <si>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</si>
  <si>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</si>
  <si>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</si>
  <si>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</si>
  <si>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</si>
  <si>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</si>
  <si>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</si>
  <si>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</si>
  <si>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</si>
  <si>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</si>
  <si>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</si>
  <si>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</si>
  <si>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</si>
  <si>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</si>
  <si>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</si>
  <si>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</si>
  <si>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</si>
  <si>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</si>
  <si>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</si>
  <si>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</si>
  <si>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</si>
  <si>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</si>
  <si>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</si>
  <si>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</si>
  <si>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</si>
  <si>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</si>
  <si>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</si>
  <si>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</si>
  <si>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</si>
  <si>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</si>
  <si>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</si>
  <si>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</si>
  <si>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</si>
  <si>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</si>
  <si>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</si>
  <si>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</si>
  <si>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</si>
  <si>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</si>
  <si>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</si>
  <si>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</si>
  <si>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</si>
  <si>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</si>
  <si>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</si>
  <si>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</si>
  <si>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</si>
  <si>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</si>
  <si>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</si>
  <si>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</si>
  <si>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</si>
  <si>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</si>
  <si>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</si>
  <si>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</si>
  <si>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</si>
  <si>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</si>
  <si>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</si>
  <si>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</si>
  <si>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</si>
  <si>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</si>
  <si>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</si>
  <si>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</si>
  <si>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</si>
  <si>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</si>
  <si>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</si>
  <si>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</si>
  <si>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</si>
  <si>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</si>
  <si>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</si>
  <si>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</si>
  <si>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</si>
  <si>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</si>
  <si>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</si>
  <si>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</si>
  <si>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</si>
  <si>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</si>
  <si>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</si>
  <si>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</si>
  <si>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</si>
  <si>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</si>
  <si>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</si>
  <si>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</si>
  <si>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</si>
  <si>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</si>
  <si>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</si>
  <si>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</si>
  <si>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</si>
  <si>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</si>
  <si>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</si>
  <si>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</si>
  <si>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</si>
  <si>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</si>
  <si>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</si>
  <si>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</si>
  <si>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</si>
  <si>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</si>
  <si>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</si>
  <si>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</si>
  <si>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</si>
  <si>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</si>
  <si>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</si>
  <si>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</si>
  <si>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</si>
  <si>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</si>
  <si>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</si>
  <si>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</si>
  <si>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</si>
  <si>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</si>
  <si>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</si>
  <si>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</si>
  <si>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</si>
  <si>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</si>
  <si>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</si>
  <si>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</si>
  <si>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</si>
  <si>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</si>
  <si>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</si>
  <si>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</si>
  <si>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</si>
  <si>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</si>
  <si>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</si>
  <si>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</si>
  <si>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</si>
  <si>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</si>
  <si>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</si>
  <si>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</si>
  <si>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</si>
  <si>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</si>
  <si>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</si>
  <si>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</si>
  <si>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</si>
  <si>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</si>
  <si>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</si>
  <si>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</si>
  <si>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</si>
  <si>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</si>
  <si>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</si>
  <si>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</si>
  <si>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</si>
  <si>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</si>
  <si>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</si>
  <si>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</si>
  <si>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</si>
  <si>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</si>
  <si>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</si>
  <si>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</si>
  <si>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</si>
  <si>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</si>
  <si>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</si>
  <si>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</si>
  <si>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</si>
  <si>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</si>
  <si>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</si>
  <si>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</si>
  <si>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</si>
  <si>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</si>
  <si>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</si>
  <si>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</si>
  <si>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</si>
  <si>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</si>
  <si>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</si>
  <si>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</si>
  <si>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</si>
  <si>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</si>
  <si>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</si>
  <si>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</si>
  <si>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</si>
  <si>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</si>
  <si>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</si>
  <si>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</si>
  <si>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</si>
  <si>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</si>
  <si>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</si>
  <si>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</si>
  <si>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</si>
  <si>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</si>
  <si>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</si>
  <si>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</si>
  <si>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</si>
  <si>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</si>
  <si>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</si>
  <si>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</si>
  <si>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</si>
  <si>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</si>
  <si>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</si>
  <si>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</si>
  <si>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</si>
  <si>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</si>
  <si>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</si>
  <si>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</si>
  <si>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</si>
  <si>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</si>
  <si>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</si>
  <si>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</si>
  <si>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</si>
  <si>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</si>
  <si>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</si>
  <si>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</si>
  <si>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</si>
  <si>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</si>
  <si>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</si>
  <si>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</si>
  <si>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</si>
  <si>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</si>
  <si>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</si>
  <si>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</si>
  <si>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</si>
  <si>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</si>
  <si>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</si>
  <si>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</si>
  <si>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</si>
  <si>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</si>
  <si>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</si>
  <si>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</si>
  <si>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</si>
  <si>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</si>
  <si>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</si>
  <si>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</si>
  <si>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</si>
  <si>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</si>
  <si>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</si>
  <si>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</si>
  <si>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</si>
  <si>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</si>
  <si>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</si>
  <si>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</si>
  <si>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</si>
  <si>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</si>
  <si>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</si>
  <si>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</si>
  <si>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</si>
  <si>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</si>
  <si>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</si>
  <si>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</si>
  <si>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</si>
  <si>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</si>
  <si>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</si>
  <si>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</si>
  <si>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</si>
  <si>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</si>
  <si>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</si>
  <si>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</si>
  <si>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</si>
  <si>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</si>
  <si>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</si>
  <si>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</si>
  <si>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</si>
  <si>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</si>
  <si>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</si>
  <si>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</si>
  <si>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</si>
  <si>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</si>
  <si>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</si>
  <si>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</si>
  <si>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</si>
  <si>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</si>
  <si>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</si>
  <si>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</si>
  <si>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</si>
  <si>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</si>
  <si>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</si>
  <si>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</si>
  <si>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</si>
  <si>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</si>
  <si>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</si>
  <si>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</si>
  <si>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</si>
  <si>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</si>
  <si>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</si>
  <si>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</si>
  <si>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</si>
  <si>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</si>
  <si>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</si>
  <si>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</si>
  <si>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</si>
  <si>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</si>
  <si>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</si>
  <si>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</si>
  <si>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</si>
  <si>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</si>
  <si>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</si>
  <si>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</si>
  <si>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</si>
  <si>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</si>
  <si>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</si>
  <si>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</si>
  <si>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</si>
  <si>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</si>
  <si>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</si>
  <si>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</si>
  <si>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</si>
  <si>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</si>
  <si>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</si>
  <si>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</si>
  <si>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</si>
  <si>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</si>
  <si>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</si>
  <si>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</si>
  <si>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</si>
  <si>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</si>
  <si>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</si>
  <si>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</si>
  <si>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</si>
  <si>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</si>
  <si>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</si>
  <si>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</si>
  <si>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</si>
  <si>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</si>
  <si>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</si>
  <si>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</si>
  <si>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</si>
  <si>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</si>
  <si>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</si>
  <si>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</si>
  <si>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</si>
  <si>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</si>
  <si>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</si>
  <si>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</si>
  <si>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</si>
  <si>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</si>
  <si>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</si>
  <si>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</si>
  <si>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</si>
  <si>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</si>
  <si>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</si>
  <si>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</si>
  <si>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</si>
  <si>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</si>
  <si>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</si>
  <si>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</si>
  <si>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</si>
  <si>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</si>
  <si>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</si>
  <si>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</si>
  <si>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</si>
  <si>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</si>
  <si>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</si>
  <si>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</si>
  <si>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</si>
  <si>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</si>
  <si>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</si>
  <si>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</si>
  <si>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</si>
  <si>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</si>
  <si>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</si>
  <si>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</si>
  <si>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</si>
  <si>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</si>
  <si>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</si>
  <si>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</si>
  <si>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</si>
  <si>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</si>
  <si>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</si>
  <si>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</si>
  <si>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</si>
  <si>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</si>
  <si>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</si>
  <si>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</si>
  <si>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</si>
  <si>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</si>
  <si>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</si>
  <si>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</si>
  <si>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</si>
  <si>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</si>
  <si>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</si>
  <si>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</si>
  <si>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</si>
  <si>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</si>
  <si>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</si>
  <si>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</si>
  <si>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</si>
  <si>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</si>
  <si>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</si>
  <si>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</si>
  <si>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</si>
  <si>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</si>
  <si>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</si>
  <si>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</si>
  <si>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</si>
  <si>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</si>
  <si>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</si>
  <si>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</si>
  <si>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</si>
  <si>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</si>
  <si>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</si>
  <si>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</si>
  <si>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</si>
  <si>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</si>
  <si>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</si>
  <si>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</si>
  <si>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</si>
  <si>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</si>
  <si>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</si>
  <si>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</si>
  <si>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</si>
  <si>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</si>
  <si>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</si>
  <si>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</si>
  <si>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</si>
  <si>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</si>
  <si>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</si>
  <si>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</si>
  <si>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</si>
  <si>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</si>
  <si>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</si>
  <si>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</si>
  <si>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</si>
  <si>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</si>
  <si>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</si>
  <si>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</si>
  <si>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</si>
  <si>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</si>
  <si>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</si>
  <si>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</si>
  <si>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</si>
  <si>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</si>
  <si>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</si>
  <si>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</si>
  <si>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</si>
  <si>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</si>
  <si>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</si>
  <si>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</si>
  <si>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</si>
  <si>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</si>
  <si>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</si>
  <si>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</si>
  <si>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</si>
  <si>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</si>
  <si>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</si>
  <si>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</si>
  <si>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</si>
  <si>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</si>
  <si>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</si>
  <si>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</si>
  <si>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</si>
  <si>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</si>
  <si>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</si>
  <si>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</si>
  <si>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</si>
  <si>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</si>
  <si>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</si>
  <si>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</si>
  <si>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</si>
  <si>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</si>
  <si>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</si>
  <si>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</si>
  <si>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</si>
  <si>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</si>
  <si>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</si>
  <si>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</si>
  <si>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</si>
  <si>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</si>
  <si>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</si>
  <si>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</si>
  <si>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</si>
  <si>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</si>
  <si>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</si>
  <si>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</si>
  <si>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</si>
  <si>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</si>
  <si>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</si>
  <si>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</si>
  <si>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</si>
  <si>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</si>
  <si>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</si>
  <si>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</si>
  <si>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</si>
  <si>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</si>
  <si>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</si>
  <si>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</si>
  <si>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</si>
  <si>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</si>
  <si>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</si>
  <si>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</si>
  <si>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</si>
  <si>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</si>
  <si>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</si>
  <si>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</si>
  <si>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</si>
  <si>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</si>
  <si>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</si>
  <si>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</si>
  <si>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</si>
  <si>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</si>
  <si>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</si>
  <si>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</si>
  <si>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</si>
  <si>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</si>
  <si>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</si>
  <si>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</si>
  <si>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</si>
  <si>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</si>
  <si>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</si>
  <si>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</si>
  <si>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</si>
  <si>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</si>
  <si>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</si>
  <si>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</si>
  <si>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</si>
  <si>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</si>
  <si>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</si>
  <si>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</si>
  <si>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</si>
  <si>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</si>
  <si>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</si>
  <si>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</si>
  <si>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</si>
  <si>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</si>
  <si>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</si>
  <si>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</si>
  <si>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</si>
  <si>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</si>
  <si>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</si>
  <si>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</si>
  <si>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</si>
  <si>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</si>
  <si>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</si>
  <si>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</si>
  <si>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</si>
  <si>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</si>
  <si>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</si>
  <si>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</si>
  <si>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</si>
  <si>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</si>
  <si>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</si>
  <si>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</si>
  <si>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</si>
  <si>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</si>
  <si>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</si>
  <si>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</si>
  <si>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</si>
  <si>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</si>
  <si>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</si>
  <si>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</si>
  <si>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</si>
  <si>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</si>
  <si>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</si>
  <si>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</si>
  <si>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</si>
  <si>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</si>
  <si>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</si>
  <si>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</si>
  <si>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</si>
  <si>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</si>
  <si>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</si>
  <si>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</si>
  <si>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</si>
  <si>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</si>
  <si>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</si>
  <si>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</si>
  <si>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</si>
  <si>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</si>
  <si>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</si>
  <si>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</si>
  <si>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</si>
  <si>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</si>
  <si>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</si>
  <si>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</si>
  <si>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</si>
  <si>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</si>
  <si>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</si>
  <si>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</si>
  <si>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</si>
  <si>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</si>
  <si>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</si>
  <si>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</si>
  <si>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</si>
  <si>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</si>
  <si>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</si>
  <si>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</si>
  <si>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</si>
  <si>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</si>
  <si>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</si>
  <si>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</si>
  <si>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</si>
  <si>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</si>
  <si>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</si>
  <si>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</si>
  <si>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</si>
  <si>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</si>
  <si>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</si>
  <si>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</si>
  <si>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</si>
  <si>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</si>
  <si>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</si>
  <si>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</si>
  <si>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</si>
  <si>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</si>
  <si>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</si>
  <si>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</si>
  <si>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</si>
  <si>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</si>
  <si>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</si>
  <si>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</si>
  <si>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</si>
  <si>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</si>
  <si>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</si>
  <si>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</si>
  <si>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</si>
  <si>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</si>
  <si>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</si>
  <si>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</si>
  <si>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</si>
  <si>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</si>
  <si>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</si>
  <si>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</si>
  <si>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</si>
  <si>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</si>
  <si>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</si>
  <si>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</si>
  <si>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</si>
  <si>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</si>
  <si>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</si>
  <si>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</si>
  <si>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</si>
  <si>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</si>
  <si>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</si>
  <si>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</si>
  <si>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</si>
  <si>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</si>
  <si>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</si>
  <si>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</si>
  <si>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</si>
  <si>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</si>
  <si>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</si>
  <si>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</si>
  <si>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</si>
  <si>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</si>
  <si>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</si>
  <si>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</si>
  <si>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</si>
  <si>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</si>
  <si>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</si>
  <si>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</si>
  <si>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</si>
  <si>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</si>
  <si>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</si>
  <si>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</si>
  <si>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</si>
  <si>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</si>
  <si>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</si>
  <si>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</si>
  <si>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</si>
  <si>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</si>
  <si>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</si>
  <si>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</si>
  <si>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</si>
  <si>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</si>
  <si>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</si>
  <si>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</si>
  <si>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</si>
  <si>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</si>
  <si>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</si>
  <si>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</si>
  <si>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</si>
  <si>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</si>
  <si>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</si>
  <si>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</si>
  <si>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</si>
  <si>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</si>
  <si>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</si>
  <si>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</si>
  <si>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</si>
  <si>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</si>
  <si>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</si>
  <si>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</si>
  <si>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</si>
  <si>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</si>
  <si>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</si>
  <si>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</si>
  <si>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</si>
  <si>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</si>
  <si>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</si>
  <si>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</si>
  <si>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</si>
  <si>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</si>
  <si>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</si>
  <si>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</si>
  <si>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</si>
  <si>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</si>
  <si>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</si>
  <si>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</si>
  <si>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</si>
  <si>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</si>
  <si>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</si>
  <si>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</si>
  <si>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</si>
  <si>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</si>
  <si>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</si>
  <si>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</si>
  <si>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</si>
  <si>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</si>
  <si>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</si>
  <si>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</si>
  <si>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</si>
  <si>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</si>
  <si>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</si>
  <si>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</si>
  <si>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</si>
  <si>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</si>
  <si>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</si>
  <si>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</si>
  <si>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</si>
  <si>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</si>
  <si>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</si>
  <si>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</si>
  <si>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</si>
  <si>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</si>
  <si>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</si>
  <si>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</si>
  <si>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</si>
  <si>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</si>
  <si>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</si>
  <si>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</si>
  <si>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</si>
  <si>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</si>
  <si>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</si>
  <si>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</si>
  <si>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</si>
  <si>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</si>
  <si>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</si>
  <si>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</si>
  <si>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</si>
  <si>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</si>
  <si>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</si>
  <si>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</si>
  <si>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</si>
  <si>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</si>
  <si>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</si>
  <si>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</si>
  <si>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</si>
  <si>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</si>
  <si>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</si>
  <si>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</si>
  <si>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</si>
  <si>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</si>
  <si>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</si>
  <si>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</si>
  <si>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</si>
  <si>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</si>
  <si>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</si>
  <si>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</si>
  <si>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</si>
  <si>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</si>
  <si>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</si>
  <si>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</si>
  <si>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</si>
  <si>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</si>
  <si>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</si>
  <si>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</si>
  <si>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</si>
  <si>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</si>
  <si>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</si>
  <si>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</si>
  <si>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</si>
  <si>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</si>
  <si>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</si>
  <si>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</si>
  <si>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</si>
  <si>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</si>
  <si>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</si>
  <si>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</si>
  <si>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</si>
  <si>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</si>
  <si>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</si>
  <si>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</si>
  <si>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</si>
  <si>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</si>
  <si>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</si>
  <si>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</si>
  <si>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</si>
  <si>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</si>
  <si>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</si>
  <si>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</si>
  <si>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</si>
  <si>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</si>
  <si>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</si>
  <si>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</si>
  <si>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</si>
  <si>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</si>
  <si>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</si>
  <si>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</si>
  <si>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</si>
  <si>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</si>
  <si>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</si>
  <si>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</si>
  <si>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</si>
  <si>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</si>
  <si>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</si>
  <si>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</si>
  <si>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</si>
  <si>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</si>
  <si>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</si>
  <si>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</si>
  <si>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</si>
  <si>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</si>
  <si>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</si>
  <si>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</si>
  <si>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</si>
  <si>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</si>
  <si>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</si>
  <si>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</si>
  <si>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</si>
  <si>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</si>
  <si>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</si>
  <si>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</si>
  <si>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</si>
  <si>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</si>
  <si>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</si>
  <si>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</si>
  <si>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</si>
  <si>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</si>
  <si>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</si>
  <si>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</si>
  <si>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</si>
  <si>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</si>
  <si>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</si>
  <si>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</si>
  <si>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</si>
  <si>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</si>
  <si>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</si>
  <si>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</si>
  <si>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</si>
  <si>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</si>
  <si>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</si>
  <si>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</si>
  <si>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</si>
  <si>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</si>
  <si>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</si>
  <si>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</si>
  <si>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</si>
  <si>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</si>
  <si>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</si>
  <si>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</si>
  <si>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</si>
  <si>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</si>
  <si>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</si>
  <si>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</si>
  <si>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</si>
  <si>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</si>
  <si>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</si>
  <si>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</si>
  <si>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</si>
  <si>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</si>
  <si>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</si>
  <si>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</si>
  <si>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</si>
  <si>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</si>
  <si>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</si>
  <si>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</si>
  <si>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</si>
  <si>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</si>
  <si>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</si>
  <si>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</si>
  <si>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</si>
  <si>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</si>
  <si>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</si>
  <si>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</si>
  <si>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</si>
  <si>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</si>
  <si>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</si>
  <si>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</si>
  <si>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</si>
  <si>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</si>
  <si>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</si>
  <si>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</si>
  <si>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</si>
  <si>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</si>
  <si>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</si>
  <si>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</si>
  <si>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</si>
  <si>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</si>
  <si>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</si>
  <si>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</si>
  <si>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</si>
  <si>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</si>
  <si>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</si>
  <si>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</si>
  <si>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</si>
  <si>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</si>
  <si>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</si>
  <si>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</si>
  <si>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</si>
  <si>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</si>
  <si>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</si>
  <si>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</si>
  <si>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</si>
  <si>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</si>
  <si>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</si>
  <si>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</si>
  <si>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</si>
  <si>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</si>
  <si>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</si>
  <si>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</si>
  <si>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</si>
  <si>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</si>
  <si>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</si>
  <si>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</si>
  <si>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</si>
  <si>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</si>
  <si>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</si>
  <si>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</si>
  <si>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</si>
  <si>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</si>
  <si>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</si>
  <si>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</si>
  <si>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</si>
  <si>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</si>
  <si>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</si>
  <si>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</si>
  <si>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</si>
  <si>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</si>
  <si>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</si>
  <si>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</si>
  <si>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</si>
  <si>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</si>
  <si>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</si>
  <si>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</si>
  <si>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</si>
  <si>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</si>
  <si>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</si>
  <si>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</si>
  <si>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</si>
  <si>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</si>
  <si>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</si>
  <si>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</si>
  <si>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</si>
  <si>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</si>
  <si>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</si>
  <si>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</si>
  <si>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</si>
  <si>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</si>
  <si>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</si>
  <si>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</si>
  <si>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</si>
  <si>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</si>
  <si>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</si>
  <si>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</si>
  <si>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</si>
  <si>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</si>
  <si>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</si>
  <si>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</si>
  <si>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</si>
  <si>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</si>
  <si>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</si>
  <si>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</si>
  <si>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</si>
  <si>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</si>
  <si>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</si>
  <si>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</si>
  <si>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</si>
  <si>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</si>
  <si>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</si>
  <si>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</si>
  <si>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</si>
  <si>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</si>
  <si>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</si>
  <si>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</si>
  <si>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</si>
  <si>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</si>
  <si>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</si>
  <si>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</si>
  <si>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</si>
  <si>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</si>
  <si>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</si>
  <si>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</si>
  <si>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</si>
  <si>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</si>
  <si>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</si>
  <si>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</si>
  <si>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</si>
  <si>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</si>
  <si>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</si>
  <si>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</si>
  <si>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</si>
  <si>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</si>
  <si>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</si>
  <si>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</si>
  <si>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</si>
  <si>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</si>
  <si>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</si>
  <si>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</si>
  <si>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</si>
  <si>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</si>
  <si>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</si>
  <si>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</si>
  <si>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</si>
  <si>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</si>
  <si>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</si>
  <si>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</si>
  <si>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</si>
  <si>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</si>
  <si>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</si>
  <si>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</si>
  <si>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</si>
  <si>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</si>
  <si>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</si>
  <si>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</si>
  <si>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</si>
  <si>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</si>
  <si>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</si>
  <si>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</si>
  <si>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</si>
  <si>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</si>
  <si>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</si>
  <si>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</si>
  <si>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</si>
  <si>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</si>
  <si>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</si>
  <si>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</si>
  <si>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</si>
  <si>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</si>
  <si>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</si>
  <si>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</si>
  <si>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</si>
  <si>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</si>
  <si>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</si>
  <si>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</si>
  <si>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</si>
  <si>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</si>
  <si>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</si>
  <si>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</si>
  <si>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</si>
  <si>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</si>
  <si>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</si>
  <si>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</si>
  <si>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</si>
  <si>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</si>
  <si>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</si>
  <si>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</si>
  <si>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</si>
  <si>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</si>
  <si>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</si>
  <si>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</si>
  <si>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</si>
  <si>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</si>
  <si>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</si>
  <si>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</si>
  <si>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</si>
  <si>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</si>
  <si>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</si>
  <si>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</si>
  <si>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</si>
  <si>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</si>
  <si>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</si>
  <si>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</si>
  <si>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</si>
  <si>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</si>
  <si>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</si>
  <si>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</si>
  <si>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</si>
  <si>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</si>
  <si>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</si>
  <si>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</si>
  <si>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</si>
  <si>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</si>
  <si>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</si>
  <si>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</si>
  <si>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</si>
  <si>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</si>
  <si>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</si>
  <si>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</si>
  <si>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</si>
  <si>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</si>
  <si>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</si>
  <si>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</si>
  <si>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</si>
  <si>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</si>
  <si>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</si>
  <si>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</si>
  <si>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</si>
  <si>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</si>
  <si>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</si>
  <si>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</si>
  <si>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</si>
  <si>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</si>
  <si>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</si>
  <si>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</si>
  <si>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</si>
  <si>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</si>
  <si>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</si>
  <si>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</si>
  <si>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</si>
  <si>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</si>
  <si>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</si>
  <si>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</si>
  <si>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</si>
  <si>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</si>
  <si>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</si>
  <si>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</si>
  <si>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</si>
  <si>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</si>
  <si>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</si>
  <si>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</si>
  <si>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</si>
  <si>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</si>
  <si>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</si>
  <si>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</si>
  <si>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</si>
  <si>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</si>
  <si>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</si>
  <si>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</si>
  <si>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</si>
  <si>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</si>
  <si>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</si>
  <si>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</si>
  <si>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</si>
  <si>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</si>
  <si>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</si>
  <si>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</si>
  <si>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</si>
  <si>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</si>
  <si>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</si>
  <si>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</si>
  <si>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</si>
  <si>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</si>
  <si>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</si>
  <si>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</si>
  <si>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</si>
  <si>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</si>
  <si>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</si>
  <si>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</si>
  <si>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</si>
  <si>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</si>
  <si>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</si>
  <si>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</si>
  <si>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</si>
  <si>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</si>
  <si>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</si>
  <si>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</si>
  <si>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</si>
  <si>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</si>
  <si>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</si>
  <si>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</si>
  <si>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</si>
  <si>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</si>
  <si>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</si>
  <si>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</si>
  <si>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</si>
  <si>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</si>
  <si>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</si>
  <si>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</si>
  <si>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</si>
  <si>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</si>
  <si>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</si>
  <si>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</si>
  <si>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</si>
  <si>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</si>
  <si>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</si>
  <si>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</si>
  <si>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</si>
  <si>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</si>
  <si>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</si>
  <si>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</si>
  <si>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</si>
  <si>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</si>
  <si>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</si>
  <si>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</si>
  <si>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</si>
  <si>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</si>
  <si>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</si>
  <si>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</si>
  <si>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</si>
  <si>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</si>
  <si>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</si>
  <si>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</si>
  <si>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</si>
  <si>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</si>
  <si>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</si>
  <si>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</si>
  <si>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</si>
  <si>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</si>
  <si>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</si>
  <si>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</si>
  <si>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</si>
  <si>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</si>
  <si>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</si>
  <si>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</si>
  <si>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</si>
  <si>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</si>
  <si>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</si>
  <si>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</si>
  <si>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</si>
  <si>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</si>
  <si>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</si>
  <si>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</si>
  <si>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</si>
  <si>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</si>
  <si>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</si>
  <si>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</si>
  <si>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</si>
  <si>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</si>
  <si>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</si>
  <si>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</si>
  <si>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</si>
  <si>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</si>
  <si>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</si>
  <si>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</si>
  <si>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</si>
  <si>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</si>
  <si>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</si>
  <si>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</si>
  <si>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</si>
  <si>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</si>
  <si>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</si>
  <si>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</si>
  <si>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</si>
  <si>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</si>
  <si>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</si>
  <si>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</si>
  <si>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</si>
  <si>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</si>
  <si>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</si>
  <si>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</si>
  <si>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</si>
  <si>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</si>
  <si>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</si>
  <si>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</si>
  <si>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</si>
  <si>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</si>
  <si>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</si>
  <si>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</si>
  <si>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</si>
  <si>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</si>
  <si>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</si>
  <si>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</si>
  <si>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</si>
  <si>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</si>
  <si>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</si>
  <si>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</si>
  <si>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</si>
  <si>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</si>
  <si>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</si>
  <si>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</si>
  <si>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</si>
  <si>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</si>
  <si>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</si>
  <si>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</si>
  <si>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</si>
  <si>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</si>
  <si>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</si>
  <si>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</si>
  <si>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</si>
  <si>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</si>
  <si>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</si>
  <si>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</si>
  <si>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</si>
  <si>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</si>
  <si>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</si>
  <si>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</si>
  <si>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</si>
  <si>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</si>
  <si>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</si>
  <si>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</si>
  <si>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</si>
  <si>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</si>
  <si>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</si>
  <si>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</si>
  <si>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</si>
  <si>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</si>
  <si>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</si>
  <si>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</si>
  <si>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</si>
  <si>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</si>
  <si>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</si>
  <si>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</si>
  <si>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</si>
  <si>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</si>
  <si>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</si>
  <si>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</si>
  <si>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</si>
  <si>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</si>
  <si>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</si>
  <si>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</si>
  <si>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</si>
  <si>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</si>
  <si>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</si>
  <si>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</si>
  <si>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</si>
  <si>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</si>
  <si>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</si>
  <si>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</si>
  <si>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</si>
  <si>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</si>
  <si>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</si>
  <si>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</si>
  <si>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</si>
  <si>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</si>
  <si>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</si>
  <si>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</si>
  <si>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</si>
  <si>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</si>
  <si>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</si>
  <si>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</si>
  <si>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</si>
  <si>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</si>
  <si>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</si>
  <si>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</si>
  <si>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</si>
  <si>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</si>
  <si>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</si>
  <si>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</si>
  <si>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</si>
  <si>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</si>
  <si>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</si>
  <si>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</si>
  <si>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</si>
  <si>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</si>
  <si>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</si>
  <si>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</si>
  <si>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</si>
  <si>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</si>
  <si>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</si>
  <si>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</si>
  <si>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</si>
  <si>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</si>
  <si>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</si>
  <si>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</si>
  <si>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</si>
  <si>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</si>
  <si>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</si>
  <si>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</si>
  <si>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</si>
  <si>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</si>
  <si>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</si>
  <si>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</si>
  <si>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</si>
  <si>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</si>
  <si>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</si>
  <si>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</si>
  <si>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</si>
  <si>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</si>
  <si>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</si>
  <si>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</si>
  <si>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</si>
  <si>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</si>
  <si>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</si>
  <si>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</si>
  <si>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</si>
  <si>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</si>
  <si>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</si>
  <si>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</si>
  <si>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</si>
  <si>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</si>
  <si>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</si>
  <si>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</si>
  <si>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</si>
  <si>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</si>
  <si>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</si>
  <si>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</si>
  <si>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</si>
  <si>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</si>
  <si>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</si>
  <si>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</si>
  <si>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</si>
  <si>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</si>
  <si>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</si>
  <si>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</si>
  <si>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</si>
  <si>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</si>
  <si>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</si>
  <si>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</si>
  <si>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</si>
  <si>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</si>
  <si>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</si>
  <si>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</si>
  <si>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</si>
  <si>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</si>
  <si>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</si>
  <si>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</si>
  <si>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</si>
  <si>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</si>
  <si>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</si>
  <si>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</si>
  <si>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</si>
  <si>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</si>
  <si>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</si>
  <si>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</si>
  <si>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</si>
  <si>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</si>
  <si>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</si>
  <si>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</si>
  <si>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</si>
  <si>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</si>
  <si>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</si>
  <si>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</si>
  <si>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</si>
  <si>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</si>
  <si>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</si>
  <si>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</si>
  <si>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</si>
  <si>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</si>
  <si>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</si>
  <si>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</si>
  <si>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</si>
  <si>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</si>
  <si>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</si>
  <si>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</si>
  <si>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</si>
  <si>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</si>
  <si>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</si>
  <si>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</si>
  <si>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</si>
  <si>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</si>
  <si>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</si>
  <si>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</si>
  <si>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</si>
  <si>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</si>
  <si>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</si>
  <si>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</si>
  <si>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</si>
  <si>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</si>
  <si>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</si>
  <si>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</si>
  <si>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</si>
  <si>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</si>
  <si>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</si>
  <si>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</si>
  <si>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</si>
  <si>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</si>
  <si>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</si>
  <si>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</si>
  <si>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</si>
  <si>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</si>
  <si>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</si>
  <si>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</si>
  <si>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</si>
  <si>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</si>
  <si>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</si>
  <si>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</si>
  <si>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</si>
  <si>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</si>
  <si>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</si>
  <si>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</si>
  <si>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</si>
  <si>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</si>
  <si>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</si>
  <si>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</si>
  <si>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</si>
  <si>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</si>
  <si>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</si>
  <si>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</si>
  <si>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</si>
  <si>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</si>
  <si>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</si>
  <si>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</si>
  <si>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</si>
  <si>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</si>
  <si>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</si>
  <si>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</si>
  <si>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</si>
  <si>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</si>
  <si>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</si>
  <si>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</si>
  <si>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</si>
  <si>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</si>
  <si>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</si>
  <si>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</si>
  <si>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</si>
  <si>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</si>
  <si>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</si>
  <si>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</si>
  <si>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</si>
  <si>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</si>
  <si>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</si>
  <si>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</si>
  <si>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</si>
  <si>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</si>
  <si>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</si>
  <si>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</si>
  <si>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</si>
  <si>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</si>
  <si>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</si>
  <si>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</si>
  <si>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</si>
  <si>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</si>
  <si>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</si>
  <si>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</si>
  <si>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</si>
  <si>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</si>
  <si>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</si>
  <si>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</si>
  <si>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</si>
  <si>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</si>
  <si>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</si>
  <si>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</si>
  <si>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</si>
  <si>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</si>
  <si>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</si>
  <si>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</si>
  <si>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</si>
  <si>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</si>
  <si>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</si>
  <si>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</si>
  <si>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</si>
  <si>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</si>
  <si>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</si>
  <si>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</si>
  <si>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</si>
  <si>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</si>
  <si>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</si>
  <si>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</si>
  <si>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</si>
  <si>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</si>
  <si>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</si>
  <si>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</si>
  <si>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</si>
  <si>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</si>
  <si>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</si>
  <si>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</si>
  <si>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</si>
  <si>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</si>
  <si>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</si>
  <si>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</si>
  <si>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</si>
  <si>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</si>
  <si>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</si>
  <si>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</si>
  <si>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</si>
  <si>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</si>
  <si>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</si>
  <si>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</si>
  <si>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</si>
  <si>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</si>
  <si>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</si>
  <si>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</si>
  <si>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</si>
  <si>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</si>
  <si>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</si>
  <si>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</si>
  <si>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</si>
  <si>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</si>
  <si>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</si>
  <si>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</si>
  <si>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</si>
  <si>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</si>
  <si>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</si>
  <si>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</si>
  <si>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</si>
  <si>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</si>
  <si>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</si>
  <si>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</si>
  <si>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</si>
  <si>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</si>
  <si>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</si>
  <si>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</si>
  <si>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</si>
  <si>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</si>
  <si>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</si>
  <si>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</si>
  <si>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</si>
  <si>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</si>
  <si>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</si>
  <si>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</si>
  <si>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</si>
  <si>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</si>
  <si>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</si>
  <si>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</si>
  <si>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</si>
  <si>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</si>
  <si>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</si>
  <si>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</si>
  <si>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</si>
  <si>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</si>
  <si>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</si>
  <si>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</si>
  <si>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</si>
  <si>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</si>
  <si>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</si>
  <si>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</si>
  <si>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</si>
  <si>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</si>
  <si>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</si>
  <si>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</si>
  <si>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</si>
  <si>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</si>
  <si>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</si>
  <si>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</si>
  <si>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</si>
  <si>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</si>
  <si>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</si>
  <si>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</si>
  <si>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</si>
  <si>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</si>
  <si>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</si>
  <si>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</si>
  <si>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</si>
  <si>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</si>
  <si>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</si>
  <si>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</si>
  <si>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</si>
  <si>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</si>
  <si>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</si>
  <si>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</si>
  <si>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</si>
  <si>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</si>
  <si>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</si>
  <si>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</si>
  <si>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</si>
  <si>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</si>
  <si>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</si>
  <si>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</si>
  <si>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</si>
  <si>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</si>
  <si>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</si>
  <si>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</si>
  <si>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</si>
  <si>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</si>
  <si>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</si>
  <si>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</si>
  <si>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</si>
  <si>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</si>
  <si>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</si>
  <si>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</si>
  <si>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</si>
  <si>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</si>
  <si>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</si>
  <si>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</si>
  <si>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</si>
  <si>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</si>
  <si>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</si>
  <si>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</si>
  <si>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</si>
  <si>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</si>
  <si>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</si>
  <si>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</si>
  <si>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</si>
  <si>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</si>
  <si>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</si>
  <si>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</si>
  <si>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</si>
  <si>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</si>
  <si>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</si>
  <si>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</si>
  <si>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</si>
  <si>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</si>
  <si>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</si>
  <si>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</si>
  <si>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</si>
  <si>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</si>
  <si>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</si>
  <si>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</si>
  <si>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</si>
  <si>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</si>
  <si>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</si>
  <si>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</si>
  <si>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</si>
  <si>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</si>
  <si>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</si>
  <si>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</si>
  <si>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</si>
  <si>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</si>
  <si>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</si>
  <si>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</si>
  <si>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</si>
  <si>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</si>
  <si>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</si>
  <si>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</si>
  <si>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</si>
  <si>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</si>
  <si>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</si>
  <si>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</si>
  <si>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</si>
  <si>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</si>
  <si>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</si>
  <si>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</si>
  <si>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</si>
  <si>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</si>
  <si>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</si>
  <si>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</si>
  <si>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</si>
  <si>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</si>
  <si>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</si>
  <si>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</si>
  <si>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</si>
  <si>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</si>
  <si>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</si>
  <si>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</si>
  <si>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</si>
  <si>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</si>
  <si>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</si>
  <si>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</si>
  <si>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</si>
  <si>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</si>
  <si>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</si>
  <si>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</si>
  <si>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</si>
  <si>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</si>
  <si>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</si>
  <si>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</si>
  <si>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</si>
  <si>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</si>
  <si>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</si>
  <si>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</si>
  <si>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</si>
  <si>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</si>
  <si>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</si>
  <si>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</si>
  <si>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</si>
  <si>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</si>
  <si>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</si>
  <si>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</si>
  <si>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</si>
  <si>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</si>
  <si>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</si>
  <si>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</si>
  <si>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</si>
  <si>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</si>
  <si>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</si>
  <si>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</si>
  <si>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</si>
  <si>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</si>
  <si>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</si>
  <si>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</si>
  <si>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</si>
  <si>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</si>
  <si>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</si>
  <si>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</si>
  <si>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</si>
  <si>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</si>
  <si>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</si>
  <si>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</si>
  <si>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</si>
  <si>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</si>
  <si>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</si>
  <si>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</si>
  <si>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</si>
  <si>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</si>
  <si>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</si>
  <si>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</si>
  <si>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</si>
  <si>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</si>
  <si>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</si>
  <si>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</si>
  <si>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</si>
  <si>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</si>
  <si>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</si>
  <si>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</si>
  <si>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</si>
  <si>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</si>
  <si>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</si>
  <si>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</si>
  <si>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</si>
  <si>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</si>
  <si>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</si>
  <si>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</si>
  <si>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</si>
  <si>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</si>
  <si>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</si>
  <si>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</si>
  <si>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</si>
  <si>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</si>
  <si>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</si>
  <si>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</si>
  <si>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</si>
  <si>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</si>
  <si>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</si>
  <si>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</si>
  <si>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</si>
  <si>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</si>
  <si>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</si>
  <si>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</si>
  <si>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</si>
  <si>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</si>
  <si>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</si>
  <si>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</si>
  <si>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</si>
  <si>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</si>
  <si>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</si>
  <si>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</si>
  <si>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</si>
  <si>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</si>
  <si>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</si>
  <si>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</si>
  <si>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</si>
  <si>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</si>
  <si>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</si>
  <si>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</si>
  <si>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</si>
  <si>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</si>
  <si>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</si>
  <si>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</si>
  <si>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</si>
  <si>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</si>
  <si>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</si>
  <si>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</si>
  <si>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</si>
  <si>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</si>
  <si>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</si>
  <si>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</si>
  <si>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</si>
  <si>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</si>
  <si>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</si>
  <si>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</si>
  <si>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</si>
  <si>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</si>
  <si>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</si>
  <si>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</si>
  <si>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</si>
  <si>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</si>
  <si>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</si>
  <si>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</si>
  <si>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</si>
  <si>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</si>
  <si>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</si>
  <si>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</si>
  <si>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</si>
  <si>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</si>
  <si>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</si>
  <si>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</si>
  <si>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</si>
  <si>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</si>
  <si>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</si>
  <si>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</si>
  <si>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</si>
  <si>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</si>
  <si>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</si>
  <si>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</si>
  <si>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</si>
  <si>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</si>
  <si>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</si>
  <si>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</si>
  <si>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</si>
  <si>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</si>
  <si>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</si>
  <si>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</si>
  <si>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</si>
  <si>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</si>
  <si>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</si>
  <si>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</si>
  <si>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</si>
  <si>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</si>
  <si>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</si>
  <si>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</si>
  <si>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</si>
  <si>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</si>
  <si>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</si>
  <si>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</si>
  <si>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</si>
  <si>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</si>
  <si>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</si>
  <si>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</si>
  <si>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</si>
  <si>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</si>
  <si>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</si>
  <si>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</si>
  <si>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</si>
  <si>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</si>
  <si>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</si>
  <si>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</si>
  <si>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</si>
  <si>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</si>
  <si>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</si>
  <si>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</si>
  <si>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</si>
  <si>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</si>
  <si>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</si>
  <si>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</si>
  <si>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</si>
  <si>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</si>
  <si>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</si>
  <si>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</si>
  <si>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</si>
  <si>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</si>
  <si>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</si>
  <si>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</si>
  <si>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</si>
  <si>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</si>
  <si>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</si>
  <si>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</si>
  <si>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</si>
  <si>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</si>
  <si>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</si>
  <si>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</si>
  <si>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</si>
  <si>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</si>
  <si>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</si>
  <si>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</si>
  <si>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</si>
  <si>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</si>
  <si>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</si>
  <si>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</si>
  <si>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</si>
  <si>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</si>
  <si>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</si>
  <si>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</si>
  <si>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</si>
  <si>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</si>
  <si>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</si>
  <si>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</si>
  <si>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</si>
  <si>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</si>
  <si>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</si>
  <si>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</si>
  <si>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</si>
  <si>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</si>
  <si>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</si>
  <si>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</si>
  <si>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</si>
  <si>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</si>
  <si>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</si>
  <si>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</si>
  <si>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</si>
  <si>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</si>
  <si>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</si>
  <si>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</si>
  <si>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</si>
  <si>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</si>
  <si>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</si>
  <si>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</si>
  <si>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</si>
  <si>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</si>
  <si>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</si>
  <si>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</si>
  <si>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</si>
  <si>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</si>
  <si>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</si>
  <si>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</si>
  <si>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</si>
  <si>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</si>
  <si>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</si>
  <si>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</si>
  <si>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</si>
  <si>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</si>
  <si>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</si>
  <si>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</si>
  <si>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</si>
  <si>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</si>
  <si>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</si>
  <si>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</si>
  <si>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</si>
  <si>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</si>
  <si>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</si>
  <si>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</si>
  <si>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</si>
  <si>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</si>
  <si>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</si>
  <si>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</si>
  <si>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</si>
  <si>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</si>
  <si>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</si>
  <si>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</si>
  <si>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</si>
  <si>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</si>
  <si>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</si>
  <si>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</si>
  <si>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</si>
  <si>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</si>
  <si>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</si>
  <si>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</si>
  <si>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</si>
  <si>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</si>
  <si>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</si>
  <si>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</si>
  <si>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</si>
  <si>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</si>
  <si>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</si>
  <si>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</si>
  <si>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</si>
  <si>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</si>
  <si>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</si>
  <si>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</si>
  <si>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</si>
  <si>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</si>
  <si>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</si>
  <si>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</si>
  <si>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</si>
  <si>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</si>
  <si>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</si>
  <si>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</si>
  <si>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</si>
  <si>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</si>
  <si>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</si>
  <si>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</si>
  <si>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</si>
  <si>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</si>
  <si>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</si>
  <si>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</si>
  <si>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</si>
  <si>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</si>
  <si>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</si>
  <si>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</si>
  <si>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</si>
  <si>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</si>
  <si>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</si>
  <si>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</si>
  <si>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</si>
  <si>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</si>
  <si>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</si>
  <si>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</si>
  <si>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</si>
  <si>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</si>
  <si>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</si>
  <si>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</si>
  <si>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</si>
  <si>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</si>
  <si>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</si>
  <si>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</si>
  <si>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</si>
  <si>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</si>
  <si>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</si>
  <si>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</si>
  <si>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</si>
  <si>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</si>
  <si>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</si>
  <si>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</si>
  <si>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</si>
  <si>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</si>
  <si>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</si>
  <si>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</si>
  <si>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</si>
  <si>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</si>
  <si>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</si>
  <si>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</si>
  <si>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</si>
  <si>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</si>
  <si>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</si>
  <si>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</si>
  <si>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</si>
  <si>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</si>
  <si>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</si>
  <si>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</si>
  <si>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</si>
  <si>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</si>
  <si>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</si>
  <si>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</si>
  <si>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</si>
  <si>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</si>
  <si>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</si>
  <si>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</si>
  <si>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</si>
  <si>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</si>
  <si>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</si>
  <si>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</si>
  <si>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</si>
  <si>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</si>
  <si>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</si>
  <si>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</si>
  <si>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</si>
  <si>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</si>
  <si>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</si>
  <si>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</si>
  <si>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</si>
  <si>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</si>
  <si>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</si>
  <si>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</si>
  <si>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</si>
  <si>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</si>
  <si>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</si>
  <si>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</si>
  <si>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</si>
  <si>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</si>
  <si>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</si>
  <si>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</si>
  <si>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</si>
  <si>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</si>
  <si>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</si>
  <si>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</si>
  <si>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</si>
  <si>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</si>
  <si>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</si>
  <si>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</si>
  <si>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</si>
  <si>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</si>
  <si>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</si>
  <si>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</si>
  <si>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</si>
  <si>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</si>
  <si>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</si>
  <si>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</si>
  <si>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</si>
  <si>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</si>
  <si>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</si>
  <si>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</si>
  <si>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</si>
  <si>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</si>
  <si>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</si>
  <si>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</si>
  <si>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</si>
  <si>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</si>
  <si>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</si>
  <si>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</si>
  <si>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</si>
  <si>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</si>
  <si>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</si>
  <si>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</si>
  <si>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</si>
  <si>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</si>
  <si>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</si>
  <si>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</si>
  <si>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</si>
  <si>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</si>
  <si>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</si>
  <si>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</si>
  <si>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</si>
  <si>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</si>
  <si>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</si>
  <si>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</si>
  <si>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</si>
  <si>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</si>
  <si>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</si>
  <si>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</si>
  <si>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</si>
  <si>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</si>
  <si>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</si>
  <si>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</si>
  <si>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</si>
  <si>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</si>
  <si>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</si>
  <si>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</si>
  <si>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</si>
  <si>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</si>
  <si>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</si>
  <si>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</si>
  <si>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</si>
  <si>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</si>
  <si>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</si>
  <si>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</si>
  <si>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</si>
  <si>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</si>
  <si>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</si>
  <si>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</si>
  <si>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</si>
  <si>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</si>
  <si>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</si>
  <si>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</si>
  <si>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</si>
  <si>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</si>
  <si>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</si>
  <si>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</si>
  <si>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</si>
  <si>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</si>
  <si>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</si>
  <si>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</si>
  <si>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</si>
  <si>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</si>
  <si>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</si>
  <si>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</si>
  <si>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</si>
  <si>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</si>
  <si>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</si>
  <si>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</si>
  <si>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</si>
  <si>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</si>
  <si>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</si>
  <si>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</si>
  <si>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</si>
  <si>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</si>
  <si>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</si>
  <si>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</si>
  <si>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</si>
  <si>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</si>
  <si>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</si>
  <si>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</si>
  <si>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</si>
  <si>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</si>
  <si>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</si>
  <si>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</si>
  <si>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</si>
  <si>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</si>
  <si>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</si>
  <si>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</si>
  <si>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</si>
  <si>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</si>
  <si>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</si>
  <si>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</si>
  <si>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</si>
  <si>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</si>
  <si>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</si>
  <si>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</si>
  <si>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</si>
  <si>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</si>
  <si>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</si>
  <si>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</si>
  <si>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</si>
  <si>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</si>
  <si>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</si>
  <si>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</si>
  <si>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</si>
  <si>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</si>
  <si>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</si>
  <si>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</si>
  <si>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</si>
  <si>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</si>
  <si>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</si>
  <si>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</si>
  <si>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</si>
  <si>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</si>
  <si>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</si>
  <si>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</si>
  <si>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</si>
  <si>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</si>
  <si>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</si>
  <si>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</si>
  <si>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</si>
  <si>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</si>
  <si>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</si>
  <si>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</si>
  <si>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</si>
  <si>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</si>
  <si>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</si>
  <si>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</si>
  <si>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</si>
  <si>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</si>
  <si>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</si>
  <si>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</si>
  <si>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</si>
  <si>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</si>
  <si>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</si>
  <si>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</si>
  <si>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</si>
  <si>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</si>
  <si>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</si>
  <si>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</si>
  <si>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</si>
  <si>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</si>
  <si>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</si>
  <si>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</si>
  <si>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</si>
  <si>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</si>
  <si>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</si>
  <si>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</si>
  <si>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</si>
  <si>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</si>
  <si>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</si>
  <si>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</si>
  <si>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</si>
  <si>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</si>
  <si>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</si>
  <si>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</si>
  <si>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</si>
  <si>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</si>
  <si>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</si>
  <si>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</si>
  <si>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</si>
  <si>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</si>
  <si>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</si>
  <si>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</si>
  <si>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</si>
  <si>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</si>
  <si>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</si>
  <si>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</si>
  <si>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</si>
  <si>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</si>
  <si>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</si>
  <si>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</si>
  <si>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</si>
  <si>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</si>
  <si>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</si>
  <si>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</si>
  <si>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</si>
  <si>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</si>
  <si>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</si>
  <si>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</si>
  <si>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</si>
  <si>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</si>
  <si>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</si>
  <si>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</si>
  <si>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</si>
  <si>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</si>
  <si>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</si>
  <si>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</si>
  <si>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</si>
  <si>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</si>
  <si>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</si>
  <si>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</si>
  <si>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</si>
  <si>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</si>
  <si>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</si>
  <si>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</si>
  <si>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</si>
  <si>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</si>
  <si>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</si>
  <si>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</si>
  <si>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</si>
  <si>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</si>
  <si>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</si>
  <si>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</si>
  <si>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</si>
  <si>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</si>
  <si>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</si>
  <si>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</si>
  <si>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</si>
  <si>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</si>
  <si>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</si>
  <si>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</si>
  <si>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</si>
  <si>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</si>
  <si>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</si>
  <si>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</si>
  <si>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</si>
  <si>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</si>
  <si>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</si>
  <si>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</si>
  <si>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</si>
  <si>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</si>
  <si>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</si>
  <si>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</si>
  <si>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</si>
  <si>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</si>
  <si>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</si>
  <si>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</si>
  <si>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</si>
  <si>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</si>
  <si>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</si>
  <si>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</si>
  <si>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</si>
  <si>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</si>
  <si>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</si>
  <si>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</si>
  <si>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</si>
  <si>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</si>
  <si>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</si>
  <si>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</si>
  <si>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</si>
  <si>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</si>
  <si>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</si>
  <si>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</si>
  <si>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</si>
  <si>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</si>
  <si>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</si>
  <si>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</si>
  <si>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</si>
  <si>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</si>
  <si>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</si>
  <si>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</si>
  <si>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</si>
  <si>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</si>
  <si>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</si>
  <si>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</si>
  <si>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</si>
  <si>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</si>
  <si>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</si>
  <si>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</si>
  <si>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</si>
  <si>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</si>
  <si>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</si>
  <si>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</si>
  <si>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</si>
  <si>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</si>
  <si>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</si>
  <si>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</si>
  <si>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</si>
  <si>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</si>
  <si>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</si>
  <si>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</si>
  <si>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</si>
  <si>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</si>
  <si>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</si>
  <si>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</si>
  <si>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</si>
  <si>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</si>
  <si>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</si>
  <si>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</si>
  <si>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</si>
  <si>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</si>
  <si>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</si>
  <si>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</si>
  <si>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</si>
  <si>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</si>
  <si>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</si>
  <si>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</si>
  <si>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</si>
  <si>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</si>
  <si>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</si>
  <si>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</si>
  <si>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</si>
  <si>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</si>
  <si>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</si>
  <si>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</si>
  <si>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</si>
  <si>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</si>
  <si>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</si>
  <si>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</si>
  <si>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</si>
  <si>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</si>
  <si>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</si>
  <si>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</si>
  <si>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</si>
  <si>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</si>
  <si>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</si>
  <si>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</si>
  <si>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</si>
  <si>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</si>
  <si>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</si>
  <si>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</si>
  <si>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</si>
  <si>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</si>
  <si>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</si>
  <si>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</si>
  <si>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</si>
  <si>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</si>
  <si>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</si>
  <si>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</si>
  <si>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</si>
  <si>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</si>
  <si>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</si>
  <si>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</si>
  <si>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</si>
  <si>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</si>
  <si>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</si>
  <si>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</si>
  <si>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</si>
  <si>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</si>
  <si>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</si>
  <si>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</si>
  <si>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</si>
  <si>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</si>
  <si>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</si>
  <si>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</si>
  <si>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</si>
  <si>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</si>
  <si>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</si>
  <si>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</si>
  <si>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</si>
  <si>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</si>
  <si>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</si>
  <si>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</si>
  <si>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</si>
  <si>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</si>
  <si>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</si>
  <si>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</si>
  <si>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</si>
  <si>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</si>
  <si>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</si>
  <si>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</si>
  <si>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</si>
  <si>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</si>
  <si>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</si>
  <si>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</si>
  <si>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</si>
  <si>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</si>
  <si>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</si>
  <si>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</si>
  <si>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</si>
  <si>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</si>
  <si>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</si>
  <si>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</si>
  <si>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</si>
  <si>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</si>
  <si>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</si>
  <si>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</si>
  <si>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</si>
  <si>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</si>
  <si>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</si>
  <si>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</si>
  <si>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</si>
  <si>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</si>
  <si>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</si>
  <si>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</si>
  <si>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</si>
  <si>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</si>
  <si>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</si>
  <si>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</si>
  <si>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</si>
  <si>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</si>
  <si>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</si>
  <si>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</si>
  <si>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</si>
  <si>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</si>
  <si>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</si>
  <si>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</si>
  <si>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</si>
  <si>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</si>
  <si>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</si>
  <si>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</si>
  <si>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</si>
  <si>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</si>
  <si>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</si>
  <si>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</si>
  <si>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</si>
  <si>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</si>
  <si>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</si>
  <si>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</si>
  <si>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</si>
  <si>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</si>
  <si>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</si>
  <si>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</si>
  <si>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</si>
  <si>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</si>
  <si>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</si>
  <si>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</si>
  <si>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</si>
  <si>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</si>
  <si>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</si>
  <si>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</si>
  <si>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</si>
  <si>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</si>
  <si>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</si>
  <si>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</si>
  <si>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</si>
  <si>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</si>
  <si>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</si>
  <si>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</si>
  <si>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</si>
  <si>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</si>
  <si>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</si>
  <si>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</si>
  <si>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</si>
  <si>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</si>
  <si>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</si>
  <si>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</si>
  <si>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</si>
  <si>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</si>
  <si>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</si>
  <si>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</si>
  <si>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</si>
  <si>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</si>
  <si>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</si>
  <si>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</si>
  <si>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</si>
  <si>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</si>
  <si>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</si>
  <si>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</si>
  <si>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</si>
  <si>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</si>
  <si>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</si>
  <si>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</si>
  <si>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</si>
  <si>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</si>
  <si>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</si>
  <si>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</si>
  <si>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</si>
  <si>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</si>
  <si>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</si>
  <si>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</si>
  <si>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</si>
  <si>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</si>
  <si>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</si>
  <si>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</si>
  <si>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</si>
  <si>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</si>
  <si>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</si>
  <si>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</si>
  <si>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</si>
  <si>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</si>
  <si>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</si>
  <si>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</si>
  <si>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</si>
  <si>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</si>
  <si>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</si>
  <si>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</si>
  <si>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</si>
  <si>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</si>
  <si>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</si>
  <si>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</si>
  <si>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</si>
  <si>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</si>
  <si>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</si>
  <si>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</si>
  <si>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</si>
  <si>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</si>
  <si>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</si>
  <si>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</si>
  <si>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</si>
  <si>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</si>
  <si>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</si>
  <si>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</si>
  <si>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</si>
  <si>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</si>
  <si>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</si>
  <si>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</si>
  <si>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</si>
  <si>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</si>
  <si>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</si>
  <si>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</si>
  <si>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</si>
  <si>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</si>
  <si>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</si>
  <si>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</si>
  <si>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</si>
  <si>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</si>
  <si>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</si>
  <si>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</si>
  <si>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</si>
  <si>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</si>
  <si>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</si>
  <si>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</si>
  <si>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</si>
  <si>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</si>
  <si>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</si>
  <si>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</si>
  <si>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</si>
  <si>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</si>
  <si>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</si>
  <si>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</si>
  <si>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</si>
  <si>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</si>
  <si>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</si>
  <si>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</si>
  <si>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</si>
  <si>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</si>
  <si>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</si>
  <si>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</si>
  <si>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</si>
  <si>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</si>
  <si>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</si>
  <si>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</si>
  <si>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</si>
  <si>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</si>
  <si>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</si>
  <si>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</si>
  <si>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</si>
  <si>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</si>
  <si>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</si>
  <si>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</si>
  <si>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</si>
  <si>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</si>
  <si>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</si>
  <si>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</si>
  <si>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</si>
  <si>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</si>
  <si>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</si>
  <si>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</si>
  <si>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</si>
  <si>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</si>
  <si>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</si>
  <si>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</si>
  <si>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</si>
  <si>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</si>
  <si>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</si>
  <si>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</si>
  <si>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</si>
  <si>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</si>
  <si>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</si>
  <si>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</si>
  <si>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</si>
  <si>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</si>
  <si>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</si>
  <si>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</si>
  <si>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</si>
  <si>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</si>
  <si>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</si>
  <si>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</si>
  <si>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</si>
  <si>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</si>
  <si>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</si>
  <si>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</si>
  <si>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</si>
  <si>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</si>
  <si>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</si>
  <si>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</si>
  <si>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</si>
  <si>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</si>
  <si>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</si>
  <si>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</si>
  <si>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</si>
  <si>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</si>
  <si>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</si>
  <si>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</si>
  <si>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</si>
  <si>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</si>
  <si>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</si>
  <si>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</si>
  <si>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</si>
  <si>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</si>
  <si>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</si>
  <si>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</si>
  <si>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</si>
  <si>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</si>
  <si>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</si>
  <si>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</si>
  <si>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</si>
  <si>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</si>
  <si>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</si>
  <si>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</si>
  <si>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</si>
  <si>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</si>
  <si>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</si>
  <si>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</si>
  <si>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</si>
  <si>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</si>
  <si>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</si>
  <si>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</si>
  <si>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</si>
  <si>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</si>
  <si>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</si>
  <si>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</si>
  <si>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</si>
  <si>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</si>
  <si>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</si>
  <si>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</si>
  <si>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</si>
  <si>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</si>
  <si>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</si>
  <si>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</si>
  <si>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</si>
  <si>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</si>
  <si>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</si>
  <si>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</si>
  <si>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</si>
  <si>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</si>
  <si>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</si>
  <si>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</si>
  <si>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</si>
  <si>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</si>
  <si>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</si>
  <si>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</si>
  <si>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</si>
  <si>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</si>
  <si>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</si>
  <si>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</si>
  <si>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</si>
  <si>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</si>
  <si>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</si>
  <si>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</si>
  <si>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</si>
  <si>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</si>
  <si>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</si>
  <si>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</si>
  <si>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</si>
  <si>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</si>
  <si>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</si>
  <si>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</si>
  <si>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</si>
  <si>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</si>
  <si>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</si>
  <si>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</si>
  <si>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</si>
  <si>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</si>
  <si>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</si>
  <si>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</si>
  <si>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</si>
  <si>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</si>
  <si>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</si>
  <si>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</si>
  <si>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</si>
  <si>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</si>
  <si>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</si>
  <si>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</si>
  <si>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</si>
  <si>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</si>
  <si>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</si>
  <si>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</si>
  <si>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</si>
  <si>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</si>
  <si>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</si>
  <si>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</si>
  <si>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</si>
  <si>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</si>
  <si>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</si>
  <si>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</si>
  <si>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</si>
  <si>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</si>
  <si>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</si>
  <si>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</si>
  <si>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</si>
  <si>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</si>
  <si>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</si>
  <si>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</si>
  <si>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</si>
  <si>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</si>
  <si>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</si>
  <si>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</si>
  <si>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</si>
  <si>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</si>
  <si>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</si>
  <si>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</si>
  <si>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</si>
  <si>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</si>
  <si>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</si>
  <si>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</si>
  <si>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</si>
  <si>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</si>
  <si>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</si>
  <si>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</si>
  <si>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</si>
  <si>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</si>
  <si>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</si>
  <si>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</si>
  <si>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</si>
  <si>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</si>
  <si>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</si>
  <si>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</si>
  <si>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</si>
  <si>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</si>
  <si>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</si>
  <si>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</si>
  <si>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</si>
  <si>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</si>
  <si>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</si>
  <si>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</si>
  <si>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</si>
  <si>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</si>
  <si>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</si>
  <si>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</si>
  <si>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</si>
  <si>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</si>
  <si>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</si>
  <si>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</si>
  <si>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</si>
  <si>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</si>
  <si>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</si>
  <si>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</si>
  <si>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</si>
  <si>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</si>
  <si>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</si>
  <si>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</si>
  <si>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</si>
  <si>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</si>
  <si>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</si>
  <si>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</si>
  <si>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</si>
  <si>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</si>
  <si>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</si>
  <si>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</si>
  <si>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</si>
  <si>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</si>
  <si>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</si>
  <si>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</si>
  <si>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</si>
  <si>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</si>
  <si>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</si>
  <si>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</si>
  <si>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</si>
  <si>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</si>
  <si>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</si>
  <si>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</si>
  <si>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</si>
  <si>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</si>
  <si>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</si>
  <si>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</si>
  <si>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</si>
  <si>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</si>
  <si>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</si>
  <si>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</si>
  <si>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</si>
  <si>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</si>
  <si>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</si>
  <si>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</si>
  <si>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</si>
  <si>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</si>
  <si>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</si>
  <si>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</si>
  <si>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</si>
  <si>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</si>
  <si>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</si>
  <si>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</si>
  <si>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</si>
  <si>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</si>
  <si>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</si>
  <si>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</si>
  <si>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</si>
  <si>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</si>
  <si>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</si>
  <si>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</si>
  <si>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</si>
  <si>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</si>
  <si>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</si>
  <si>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</si>
  <si>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</si>
  <si>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</si>
  <si>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</si>
  <si>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</si>
  <si>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</si>
  <si>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</si>
  <si>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</si>
  <si>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</si>
  <si>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</si>
  <si>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</si>
  <si>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</si>
  <si>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</si>
  <si>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</si>
  <si>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</si>
  <si>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</si>
  <si>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</si>
  <si>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</si>
  <si>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</si>
  <si>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</si>
  <si>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</si>
  <si>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</si>
  <si>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</si>
  <si>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</si>
  <si>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</si>
  <si>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</si>
  <si>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</si>
  <si>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</si>
  <si>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</si>
  <si>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</si>
  <si>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</si>
  <si>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</si>
  <si>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</si>
  <si>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</si>
  <si>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</si>
  <si>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</si>
  <si>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</si>
  <si>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</si>
  <si>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</si>
  <si>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</si>
  <si>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</si>
  <si>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</si>
  <si>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</si>
  <si>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</si>
  <si>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</si>
  <si>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</si>
  <si>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</si>
  <si>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</si>
  <si>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</si>
  <si>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</si>
  <si>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</si>
  <si>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</si>
  <si>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</si>
  <si>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</si>
  <si>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</si>
  <si>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</si>
  <si>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</si>
  <si>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</si>
  <si>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</si>
  <si>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</si>
  <si>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</si>
  <si>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</si>
  <si>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</si>
  <si>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</si>
  <si>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</si>
  <si>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</si>
  <si>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</si>
  <si>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</si>
  <si>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</si>
  <si>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</si>
  <si>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</si>
  <si>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</si>
  <si>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</si>
  <si>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</si>
  <si>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</si>
  <si>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</si>
  <si>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</si>
  <si>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</si>
  <si>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</si>
  <si>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</si>
  <si>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</si>
  <si>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</si>
  <si>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</si>
  <si>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</si>
  <si>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</si>
  <si>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</si>
  <si>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</si>
  <si>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</si>
  <si>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</si>
  <si>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</si>
  <si>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</si>
  <si>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</si>
  <si>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</si>
  <si>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</si>
  <si>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</si>
  <si>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</si>
  <si>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</si>
  <si>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</si>
  <si>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</si>
  <si>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</si>
  <si>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</si>
  <si>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</si>
  <si>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</si>
  <si>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</si>
  <si>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</si>
  <si>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</si>
  <si>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</si>
  <si>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</si>
  <si>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</si>
  <si>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</si>
  <si>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</si>
  <si>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</si>
  <si>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</si>
  <si>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</si>
  <si>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</si>
  <si>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</si>
  <si>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</si>
  <si>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</si>
  <si>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</si>
  <si>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</si>
  <si>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</si>
  <si>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</si>
  <si>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</si>
  <si>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</si>
  <si>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</si>
  <si>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</si>
  <si>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</si>
  <si>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</si>
  <si>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</si>
  <si>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</si>
  <si>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</si>
  <si>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</si>
  <si>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</si>
  <si>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</si>
  <si>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</si>
  <si>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</si>
  <si>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</si>
  <si>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</si>
  <si>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</si>
  <si>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</si>
  <si>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</si>
  <si>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</si>
  <si>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</si>
  <si>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</si>
  <si>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</si>
  <si>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</si>
  <si>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</si>
  <si>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</si>
  <si>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</si>
  <si>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</si>
  <si>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</si>
  <si>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</si>
  <si>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</si>
  <si>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</si>
  <si>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</si>
  <si>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</si>
  <si>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</si>
  <si>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</si>
  <si>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</si>
  <si>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</si>
  <si>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</si>
  <si>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</si>
  <si>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</si>
  <si>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</si>
  <si>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</si>
  <si>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</si>
  <si>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</si>
  <si>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</si>
  <si>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</si>
  <si>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</si>
  <si>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</si>
  <si>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</si>
  <si>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</si>
  <si>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</si>
  <si>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</si>
  <si>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</si>
  <si>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</si>
  <si>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</si>
  <si>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</si>
  <si>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</si>
  <si>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</si>
  <si>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</si>
  <si>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</si>
  <si>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</si>
  <si>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</si>
  <si>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</si>
  <si>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</si>
  <si>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</si>
  <si>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</si>
  <si>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</si>
  <si>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</si>
  <si>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</si>
  <si>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</si>
  <si>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</si>
  <si>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</si>
  <si>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</si>
  <si>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</si>
  <si>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</si>
  <si>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</si>
  <si>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</si>
  <si>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</si>
  <si>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</si>
  <si>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</si>
  <si>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</si>
  <si>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</si>
  <si>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</si>
  <si>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</si>
  <si>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</si>
  <si>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</si>
  <si>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</si>
  <si>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</si>
  <si>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</si>
  <si>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</si>
  <si>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</si>
  <si>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</si>
  <si>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</si>
  <si>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</si>
  <si>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</si>
  <si>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</si>
  <si>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</si>
  <si>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</si>
  <si>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</si>
  <si>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</si>
  <si>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</si>
  <si>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</si>
  <si>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</si>
  <si>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</si>
  <si>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</si>
  <si>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</si>
  <si>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</si>
  <si>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</si>
  <si>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</si>
  <si>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</si>
  <si>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</si>
  <si>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</si>
  <si>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</si>
  <si>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</si>
  <si>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</si>
  <si>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</si>
  <si>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</si>
  <si>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</si>
  <si>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</si>
  <si>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</si>
  <si>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</si>
  <si>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</si>
  <si>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</si>
  <si>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</si>
  <si>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</si>
  <si>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</si>
  <si>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</si>
  <si>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</si>
  <si>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</si>
  <si>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</si>
  <si>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</si>
  <si>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</si>
  <si>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</si>
  <si>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</si>
  <si>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</si>
  <si>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</si>
  <si>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</si>
  <si>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</si>
  <si>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</si>
  <si>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</si>
  <si>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</si>
  <si>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</si>
  <si>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</si>
  <si>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</si>
  <si>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</si>
  <si>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</si>
  <si>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</si>
  <si>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</si>
  <si>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</si>
  <si>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</si>
  <si>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</si>
  <si>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</si>
  <si>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</si>
  <si>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</si>
  <si>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</si>
  <si>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</si>
  <si>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</si>
  <si>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</si>
  <si>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</si>
  <si>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</si>
  <si>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</si>
  <si>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</si>
  <si>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</si>
  <si>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</si>
  <si>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</si>
  <si>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</si>
  <si>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</si>
  <si>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</si>
  <si>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</si>
  <si>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</si>
  <si>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</si>
  <si>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</si>
  <si>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</si>
  <si>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</si>
  <si>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</si>
  <si>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</si>
  <si>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</si>
  <si>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</si>
  <si>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</si>
  <si>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</si>
  <si>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</si>
  <si>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</si>
  <si>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</si>
  <si>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</si>
  <si>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</si>
  <si>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</si>
  <si>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</si>
  <si>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</si>
  <si>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</si>
  <si>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</si>
  <si>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</si>
  <si>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</si>
  <si>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</si>
  <si>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</si>
  <si>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</si>
  <si>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</si>
  <si>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</si>
  <si>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</si>
  <si>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</si>
  <si>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</si>
  <si>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</si>
  <si>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</si>
  <si>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</si>
  <si>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</si>
  <si>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</si>
  <si>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</si>
  <si>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</si>
  <si>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</si>
  <si>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</si>
  <si>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</si>
  <si>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</si>
  <si>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</si>
  <si>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</si>
  <si>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</si>
  <si>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</si>
  <si>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</si>
  <si>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</si>
  <si>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</si>
  <si>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</si>
  <si>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</si>
  <si>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</si>
  <si>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</si>
  <si>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</si>
  <si>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</si>
  <si>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</si>
  <si>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</si>
  <si>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</si>
  <si>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</si>
  <si>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</si>
  <si>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</si>
  <si>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</si>
  <si>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</si>
  <si>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</si>
  <si>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</si>
  <si>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</si>
  <si>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</si>
  <si>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</si>
  <si>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</si>
  <si>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</si>
  <si>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</si>
  <si>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</si>
  <si>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</si>
  <si>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</si>
  <si>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</si>
  <si>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</si>
  <si>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</si>
  <si>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</si>
  <si>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</si>
  <si>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</si>
  <si>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</si>
  <si>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</si>
  <si>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</si>
  <si>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</si>
  <si>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</si>
  <si>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</si>
  <si>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</si>
  <si>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</si>
  <si>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</si>
  <si>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</si>
  <si>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</si>
  <si>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</si>
  <si>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</si>
  <si>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</si>
  <si>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</si>
  <si>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</si>
  <si>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</si>
  <si>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</si>
  <si>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</si>
  <si>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</si>
  <si>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</si>
  <si>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</si>
  <si>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</si>
  <si>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</si>
  <si>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</si>
  <si>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</si>
  <si>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</si>
  <si>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</si>
  <si>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</si>
  <si>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</si>
  <si>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</si>
  <si>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</si>
  <si>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</si>
  <si>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</si>
  <si>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</si>
  <si>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</si>
  <si>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</si>
  <si>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</si>
  <si>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</si>
  <si>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</si>
  <si>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</si>
  <si>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</si>
  <si>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</si>
  <si>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</si>
  <si>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</si>
  <si>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</si>
  <si>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</si>
  <si>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</si>
  <si>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</si>
  <si>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</si>
  <si>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</si>
  <si>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</si>
  <si>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</si>
  <si>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</si>
  <si>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</si>
  <si>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</si>
  <si>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</si>
  <si>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</si>
  <si>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</si>
  <si>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</si>
  <si>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</si>
  <si>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</si>
  <si>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</si>
  <si>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</si>
  <si>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</si>
  <si>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</si>
  <si>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</si>
  <si>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</si>
  <si>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</si>
  <si>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</si>
  <si>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</si>
  <si>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</si>
  <si>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</si>
  <si>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</si>
  <si>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</si>
  <si>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</si>
  <si>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</si>
  <si>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</si>
  <si>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</si>
  <si>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</si>
  <si>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</si>
  <si>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</si>
  <si>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</si>
  <si>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</si>
  <si>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</si>
  <si>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</si>
  <si>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</si>
  <si>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</si>
  <si>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</si>
  <si>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</si>
  <si>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</si>
  <si>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</si>
  <si>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</si>
  <si>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</si>
  <si>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</si>
  <si>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</si>
  <si>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</si>
  <si>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</si>
  <si>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</si>
  <si>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</si>
  <si>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</si>
  <si>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</si>
  <si>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</si>
  <si>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</si>
  <si>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</si>
  <si>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</si>
  <si>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</si>
  <si>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</si>
  <si>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</si>
  <si>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</si>
  <si>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</si>
  <si>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</si>
  <si>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</si>
  <si>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</si>
  <si>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</si>
  <si>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</si>
  <si>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</si>
  <si>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</si>
  <si>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</si>
  <si>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</si>
  <si>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</si>
  <si>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</si>
  <si>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</si>
  <si>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</si>
  <si>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</si>
  <si>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</si>
  <si>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</si>
  <si>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</si>
  <si>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</si>
  <si>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</si>
  <si>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</si>
  <si>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</si>
  <si>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</si>
  <si>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</si>
  <si>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</si>
  <si>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</si>
  <si>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</si>
  <si>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</si>
  <si>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</si>
  <si>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</si>
  <si>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</si>
  <si>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</si>
  <si>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</si>
  <si>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</si>
  <si>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</si>
  <si>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</si>
  <si>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</si>
  <si>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</si>
  <si>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</si>
  <si>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</si>
  <si>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</si>
  <si>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</si>
  <si>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</si>
  <si>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</si>
  <si>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</si>
  <si>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</si>
  <si>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</si>
  <si>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</si>
  <si>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</si>
  <si>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</si>
  <si>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</si>
  <si>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</si>
  <si>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</si>
  <si>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</si>
  <si>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</si>
  <si>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</si>
  <si>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</si>
  <si>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</si>
  <si>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</si>
  <si>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</si>
  <si>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</si>
  <si>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</si>
  <si>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</si>
  <si>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</si>
  <si>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</si>
  <si>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</si>
  <si>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</si>
  <si>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</si>
  <si>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</si>
  <si>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</si>
  <si>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</si>
  <si>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</si>
  <si>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</si>
  <si>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</si>
  <si>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</si>
  <si>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</si>
  <si>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</si>
  <si>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</si>
  <si>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</si>
  <si>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</si>
  <si>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</si>
  <si>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</si>
  <si>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</si>
  <si>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</si>
  <si>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</si>
  <si>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</si>
  <si>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</si>
  <si>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</si>
  <si>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</si>
  <si>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</si>
  <si>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</si>
  <si>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</si>
  <si>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</si>
  <si>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</si>
  <si>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</si>
  <si>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</si>
  <si>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</si>
  <si>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</si>
  <si>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</si>
  <si>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</si>
  <si>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</si>
  <si>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</si>
  <si>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</si>
  <si>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</si>
  <si>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</si>
  <si>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</si>
  <si>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</si>
  <si>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</si>
  <si>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</si>
  <si>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</si>
  <si>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</si>
  <si>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</si>
  <si>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</si>
  <si>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</si>
  <si>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</si>
  <si>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</si>
  <si>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</si>
  <si>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</si>
  <si>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</si>
  <si>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</si>
  <si>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</si>
  <si>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</si>
  <si>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</si>
  <si>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</si>
  <si>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</si>
  <si>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</si>
  <si>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</si>
  <si>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</si>
  <si>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</si>
  <si>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</si>
  <si>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</si>
  <si>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</si>
  <si>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</si>
  <si>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</si>
  <si>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</si>
  <si>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</si>
  <si>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</si>
  <si>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</si>
  <si>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</si>
  <si>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</si>
  <si>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</si>
  <si>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</si>
  <si>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</si>
  <si>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</si>
  <si>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</si>
  <si>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</si>
  <si>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</si>
  <si>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</si>
  <si>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</si>
  <si>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</si>
  <si>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</si>
  <si>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</si>
  <si>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</si>
  <si>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</si>
  <si>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</si>
  <si>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</si>
  <si>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</si>
  <si>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</si>
  <si>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</si>
  <si>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</si>
  <si>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</si>
  <si>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</si>
  <si>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</si>
  <si>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</si>
  <si>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</si>
  <si>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</si>
  <si>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</si>
  <si>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</si>
  <si>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</si>
  <si>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</si>
  <si>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</si>
  <si>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</si>
  <si>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</si>
  <si>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</si>
  <si>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</si>
  <si>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</si>
  <si>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</si>
  <si>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</si>
  <si>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</si>
  <si>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</si>
  <si>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</si>
  <si>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</si>
  <si>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</si>
  <si>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</si>
  <si>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</si>
  <si>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</si>
  <si>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</si>
  <si>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</si>
  <si>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</si>
  <si>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</si>
  <si>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</si>
  <si>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</si>
  <si>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</si>
  <si>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</si>
  <si>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</si>
  <si>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</si>
  <si>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</si>
  <si>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</si>
  <si>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</si>
  <si>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</si>
  <si>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</si>
  <si>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</si>
  <si>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</si>
  <si>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</si>
  <si>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</si>
  <si>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</si>
  <si>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</si>
  <si>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</si>
  <si>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</si>
  <si>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</si>
  <si>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</si>
  <si>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</si>
  <si>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</si>
  <si>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</si>
  <si>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</si>
  <si>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</si>
  <si>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</si>
  <si>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</si>
  <si>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</si>
  <si>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</si>
  <si>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</si>
  <si>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</si>
  <si>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</si>
  <si>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</si>
  <si>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</si>
  <si>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</si>
  <si>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</si>
  <si>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</si>
  <si>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</si>
  <si>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</si>
  <si>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</si>
  <si>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</si>
  <si>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</si>
  <si>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</si>
  <si>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</si>
  <si>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</si>
  <si>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</si>
  <si>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</si>
  <si>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</si>
  <si>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</si>
  <si>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</si>
  <si>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</si>
  <si>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</si>
  <si>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</si>
  <si>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</si>
  <si>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</si>
  <si>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</si>
  <si>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</si>
  <si>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</si>
  <si>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</si>
  <si>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</si>
  <si>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</si>
  <si>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</si>
  <si>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</si>
  <si>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</si>
  <si>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</si>
  <si>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</si>
  <si>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</si>
  <si>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</si>
  <si>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</si>
  <si>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</si>
  <si>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</si>
  <si>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</si>
  <si>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</si>
  <si>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</si>
  <si>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</si>
  <si>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</si>
  <si>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</si>
  <si>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</si>
  <si>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</si>
  <si>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</si>
  <si>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</si>
  <si>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</si>
  <si>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</si>
  <si>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</si>
  <si>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</si>
  <si>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</si>
  <si>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</si>
  <si>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</si>
  <si>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</si>
  <si>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</si>
  <si>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</si>
  <si>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</si>
  <si>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</si>
  <si>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</si>
  <si>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</si>
  <si>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</si>
  <si>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</si>
  <si>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</si>
  <si>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</si>
  <si>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</si>
  <si>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</si>
  <si>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</si>
  <si>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</si>
  <si>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</si>
  <si>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</si>
  <si>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</si>
  <si>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</si>
  <si>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</si>
  <si>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</si>
  <si>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</si>
  <si>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</si>
  <si>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</si>
  <si>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</si>
  <si>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</si>
  <si>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</si>
  <si>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</si>
  <si>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</si>
  <si>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</si>
  <si>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</si>
  <si>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</si>
  <si>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</si>
  <si>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</si>
  <si>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</si>
  <si>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</si>
  <si>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</si>
  <si>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</si>
  <si>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</si>
  <si>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</si>
  <si>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</si>
  <si>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</si>
  <si>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</si>
  <si>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</si>
  <si>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</si>
  <si>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</si>
  <si>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</si>
  <si>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</si>
  <si>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</si>
  <si>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</si>
  <si>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</si>
  <si>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</si>
  <si>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</si>
  <si>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</si>
  <si>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</si>
  <si>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</si>
  <si>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</si>
  <si>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</si>
  <si>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</si>
  <si>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</si>
  <si>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</si>
  <si>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</si>
  <si>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</si>
  <si>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</si>
  <si>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</si>
  <si>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</si>
  <si>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</si>
  <si>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</si>
  <si>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</si>
  <si>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</si>
  <si>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</si>
  <si>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</si>
  <si>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</si>
  <si>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</si>
  <si>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</si>
  <si>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</si>
  <si>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</si>
  <si>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</si>
  <si>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</si>
  <si>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</si>
  <si>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</si>
  <si>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</si>
  <si>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</si>
  <si>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</si>
  <si>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</si>
  <si>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</si>
  <si>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</si>
  <si>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</si>
  <si>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</si>
  <si>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</si>
  <si>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</si>
  <si>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</si>
  <si>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</si>
  <si>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</si>
  <si>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</si>
  <si>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</si>
  <si>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</si>
  <si>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</si>
  <si>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</si>
  <si>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</si>
  <si>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</si>
  <si>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</si>
  <si>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</si>
  <si>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</si>
  <si>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</si>
  <si>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</si>
  <si>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</si>
  <si>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</si>
  <si>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</si>
  <si>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</si>
  <si>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</si>
  <si>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</si>
  <si>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</si>
  <si>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</si>
  <si>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</si>
  <si>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</si>
  <si>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</si>
  <si>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</si>
  <si>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</si>
  <si>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</si>
  <si>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</si>
  <si>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</si>
  <si>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</si>
  <si>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</si>
  <si>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</si>
  <si>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</si>
  <si>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</si>
  <si>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</si>
  <si>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</si>
  <si>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</si>
  <si>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</si>
  <si>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</si>
  <si>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</si>
  <si>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</si>
  <si>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</si>
  <si>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</si>
  <si>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</si>
  <si>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</si>
  <si>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</si>
  <si>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</si>
  <si>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</si>
  <si>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</si>
  <si>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</si>
  <si>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</si>
  <si>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</si>
  <si>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</si>
  <si>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</si>
  <si>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</si>
  <si>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</si>
  <si>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</si>
  <si>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</si>
  <si>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</si>
  <si>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</si>
  <si>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</si>
  <si>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</si>
  <si>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</si>
  <si>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</si>
  <si>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</si>
  <si>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</si>
  <si>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</si>
  <si>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</si>
  <si>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</si>
  <si>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</si>
  <si>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</si>
  <si>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</si>
  <si>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</si>
  <si>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</si>
  <si>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</si>
  <si>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</si>
  <si>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</si>
  <si>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</si>
  <si>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</si>
  <si>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</si>
  <si>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</si>
  <si>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</si>
  <si>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</si>
  <si>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</si>
  <si>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</si>
  <si>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</si>
  <si>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</si>
  <si>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</si>
  <si>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</si>
  <si>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</si>
  <si>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</si>
  <si>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</si>
  <si>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</si>
  <si>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</si>
  <si>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</si>
  <si>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</si>
  <si>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</si>
  <si>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</si>
  <si>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</si>
  <si>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</si>
  <si>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</si>
  <si>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</si>
  <si>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</si>
  <si>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</si>
  <si>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</si>
  <si>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</si>
  <si>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</si>
  <si>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</si>
  <si>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</si>
  <si>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</si>
  <si>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</si>
  <si>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</si>
  <si>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</si>
  <si>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</si>
  <si>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</si>
  <si>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</si>
  <si>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</si>
  <si>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</si>
  <si>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</si>
  <si>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</si>
  <si>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</si>
  <si>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</si>
  <si>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</si>
  <si>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</si>
  <si>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</si>
  <si>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</si>
  <si>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</si>
  <si>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</si>
  <si>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</si>
  <si>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</si>
  <si>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</si>
  <si>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</si>
  <si>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</si>
  <si>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</si>
  <si>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</si>
  <si>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</si>
  <si>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</si>
  <si>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</si>
  <si>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</si>
  <si>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</si>
  <si>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</si>
  <si>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</si>
  <si>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</si>
  <si>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</si>
  <si>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</si>
  <si>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</si>
  <si>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</si>
  <si>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</si>
  <si>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</si>
  <si>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</si>
  <si>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</si>
  <si>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</si>
  <si>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</si>
  <si>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</si>
  <si>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</si>
  <si>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</si>
  <si>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</si>
  <si>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</si>
  <si>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</si>
  <si>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</si>
  <si>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</si>
  <si>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</si>
  <si>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</si>
  <si>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</si>
  <si>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</si>
  <si>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</si>
  <si>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</si>
  <si>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</si>
  <si>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</si>
  <si>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</si>
  <si>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</si>
  <si>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</si>
  <si>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</si>
  <si>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</si>
  <si>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</si>
  <si>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</si>
  <si>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</si>
  <si>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</si>
  <si>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</si>
  <si>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</si>
  <si>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</si>
  <si>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</si>
  <si>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</si>
  <si>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</si>
  <si>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</si>
  <si>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</si>
  <si>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</si>
  <si>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</si>
  <si>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</si>
  <si>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</si>
  <si>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</si>
  <si>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</si>
  <si>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</si>
  <si>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</si>
  <si>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</si>
  <si>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</si>
  <si>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</si>
  <si>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</si>
  <si>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</si>
  <si>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</si>
  <si>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</si>
  <si>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</si>
  <si>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</si>
  <si>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</si>
  <si>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</si>
  <si>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</si>
  <si>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</si>
  <si>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</si>
  <si>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</si>
  <si>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</si>
  <si>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</si>
  <si>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</si>
  <si>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</si>
  <si>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</si>
  <si>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</si>
  <si>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</si>
  <si>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</si>
  <si>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</si>
  <si>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</si>
  <si>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</si>
  <si>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</si>
  <si>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</si>
  <si>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</si>
  <si>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</si>
  <si>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</si>
  <si>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</si>
  <si>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</si>
  <si>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</si>
  <si>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</si>
  <si>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</si>
  <si>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</si>
  <si>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</si>
  <si>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</si>
  <si>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</si>
  <si>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</si>
  <si>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</si>
  <si>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</si>
  <si>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</si>
  <si>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</si>
  <si>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</si>
  <si>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</si>
  <si>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</si>
  <si>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</si>
  <si>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</si>
  <si>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</si>
  <si>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</si>
  <si>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</si>
  <si>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</si>
  <si>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</si>
  <si>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</si>
  <si>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</si>
  <si>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</si>
  <si>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</si>
  <si>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</si>
  <si>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</si>
  <si>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</si>
  <si>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</si>
  <si>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</si>
  <si>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</si>
  <si>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</si>
  <si>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</si>
  <si>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</si>
  <si>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</si>
  <si>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</si>
  <si>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</si>
  <si>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</si>
  <si>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</si>
  <si>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</si>
  <si>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</si>
  <si>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</si>
  <si>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</si>
  <si>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</si>
  <si>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</si>
  <si>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</si>
  <si>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</si>
  <si>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</si>
  <si>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</si>
  <si>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</si>
  <si>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</si>
  <si>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</si>
  <si>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</si>
  <si>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</si>
  <si>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</si>
  <si>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</si>
  <si>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</si>
  <si>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</si>
  <si>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</si>
  <si>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</si>
  <si>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</si>
  <si>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</si>
  <si>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</si>
  <si>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</si>
  <si>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</si>
  <si>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</si>
  <si>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</si>
  <si>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</si>
  <si>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</si>
  <si>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</si>
  <si>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</si>
  <si>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</si>
  <si>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</si>
  <si>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</si>
  <si>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</si>
  <si>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</si>
  <si>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</si>
  <si>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</si>
  <si>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</si>
  <si>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</si>
  <si>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</si>
  <si>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</si>
  <si>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</si>
  <si>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</si>
  <si>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</si>
  <si>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</si>
  <si>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</si>
  <si>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</si>
  <si>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</si>
  <si>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</si>
  <si>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</si>
  <si>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</si>
  <si>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</si>
  <si>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</si>
  <si>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</si>
  <si>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</si>
  <si>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</si>
  <si>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</si>
  <si>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</si>
  <si>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</si>
  <si>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</si>
  <si>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</si>
  <si>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</si>
  <si>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</si>
  <si>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</si>
  <si>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</si>
  <si>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</si>
  <si>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</si>
  <si>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</si>
  <si>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</si>
  <si>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</si>
  <si>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</si>
  <si>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</si>
  <si>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</si>
  <si>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</si>
  <si>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</si>
  <si>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</si>
  <si>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</si>
  <si>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</si>
  <si>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</si>
  <si>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</si>
  <si>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</si>
  <si>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</si>
  <si>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</si>
  <si>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</si>
  <si>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</si>
  <si>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</si>
  <si>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</si>
  <si>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</si>
  <si>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</si>
  <si>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</si>
  <si>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</si>
  <si>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</si>
  <si>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</si>
  <si>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</si>
  <si>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</si>
  <si>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</si>
  <si>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</si>
  <si>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</si>
  <si>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</si>
  <si>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</si>
  <si>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</si>
  <si>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</si>
  <si>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</si>
  <si>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</si>
  <si>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</si>
  <si>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</si>
  <si>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</si>
  <si>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</si>
  <si>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</si>
  <si>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</si>
  <si>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</si>
  <si>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</si>
  <si>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</si>
  <si>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</si>
  <si>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</si>
  <si>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</si>
  <si>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</si>
  <si>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</si>
  <si>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</si>
  <si>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</si>
  <si>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</si>
  <si>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</si>
  <si>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</si>
  <si>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</si>
  <si>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</si>
  <si>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</si>
  <si>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</si>
  <si>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</si>
  <si>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</si>
  <si>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</si>
  <si>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</si>
  <si>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</si>
  <si>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</si>
  <si>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</si>
  <si>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</si>
  <si>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</si>
  <si>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</si>
  <si>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</si>
  <si>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</si>
  <si>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</si>
  <si>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</si>
  <si>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</si>
  <si>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</si>
  <si>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</si>
  <si>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</si>
  <si>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</si>
  <si>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</si>
  <si>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</si>
  <si>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</si>
  <si>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</si>
  <si>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</si>
  <si>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</si>
  <si>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</si>
  <si>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</si>
  <si>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</si>
  <si>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</si>
  <si>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</si>
  <si>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</si>
  <si>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</si>
  <si>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</si>
  <si>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</si>
  <si>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</si>
  <si>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</si>
  <si>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</si>
  <si>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</si>
  <si>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</si>
  <si>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</si>
  <si>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</si>
  <si>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</si>
  <si>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</si>
  <si>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</si>
  <si>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</si>
  <si>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</si>
  <si>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</si>
  <si>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</si>
  <si>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</si>
  <si>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</si>
  <si>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</si>
  <si>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</si>
  <si>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</si>
  <si>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</si>
  <si>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</si>
  <si>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</si>
  <si>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</si>
  <si>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</si>
  <si>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</si>
  <si>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</si>
  <si>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</si>
  <si>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</si>
  <si>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</si>
  <si>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</si>
  <si>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</si>
  <si>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</si>
  <si>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</si>
  <si>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</si>
  <si>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</si>
  <si>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</si>
  <si>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</si>
  <si>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</si>
  <si>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</si>
  <si>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</si>
  <si>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</si>
  <si>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</si>
  <si>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</si>
  <si>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</si>
  <si>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</si>
  <si>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</si>
  <si>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</si>
  <si>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</si>
  <si>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</si>
  <si>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</si>
  <si>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</si>
  <si>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</si>
  <si>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</si>
  <si>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</si>
  <si>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</si>
  <si>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</si>
  <si>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</si>
  <si>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</si>
  <si>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</si>
  <si>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</si>
  <si>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</si>
  <si>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</si>
  <si>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</si>
  <si>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</si>
  <si>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</si>
  <si>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</si>
  <si>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</si>
  <si>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</si>
  <si>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</si>
  <si>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</si>
  <si>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</si>
  <si>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</si>
  <si>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</si>
  <si>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</si>
  <si>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</si>
  <si>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</si>
  <si>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</si>
  <si>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</si>
  <si>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</si>
  <si>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</si>
  <si>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</si>
  <si>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</si>
  <si>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</si>
  <si>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</si>
  <si>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</si>
  <si>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</si>
  <si>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</si>
  <si>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</si>
  <si>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</si>
  <si>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</si>
  <si>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</si>
  <si>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</si>
  <si>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</si>
  <si>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</si>
  <si>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</si>
  <si>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</si>
  <si>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</si>
  <si>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</si>
  <si>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</si>
  <si>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</si>
  <si>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</si>
  <si>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</si>
  <si>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</si>
  <si>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</si>
  <si>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</si>
  <si>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</si>
  <si>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</si>
  <si>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</si>
  <si>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</si>
  <si>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</si>
  <si>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</si>
  <si>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</si>
  <si>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</si>
  <si>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</si>
  <si>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</si>
  <si>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</si>
  <si>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</si>
  <si>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</si>
  <si>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</si>
  <si>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</si>
  <si>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</si>
  <si>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</si>
  <si>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</si>
  <si>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</si>
  <si>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</si>
  <si>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</si>
  <si>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</si>
  <si>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</si>
  <si>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</si>
  <si>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</si>
  <si>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</si>
  <si>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</si>
  <si>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</si>
  <si>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</si>
  <si>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</si>
  <si>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</si>
  <si>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</si>
  <si>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</si>
  <si>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</si>
  <si>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</si>
  <si>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</si>
  <si>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</si>
  <si>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</si>
  <si>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</si>
  <si>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</si>
  <si>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</si>
  <si>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</si>
  <si>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</si>
  <si>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</si>
  <si>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</si>
  <si>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</si>
  <si>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</si>
  <si>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</si>
  <si>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</si>
  <si>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</si>
  <si>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</si>
  <si>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</si>
  <si>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</si>
  <si>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</si>
  <si>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</si>
  <si>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</si>
  <si>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</si>
  <si>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</si>
  <si>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</si>
  <si>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</si>
  <si>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</si>
  <si>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</si>
  <si>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</si>
  <si>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</si>
  <si>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</si>
  <si>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</si>
  <si>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</si>
  <si>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</si>
  <si>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</si>
  <si>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</si>
  <si>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</si>
  <si>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</si>
  <si>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</si>
  <si>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</si>
  <si>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</si>
  <si>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</si>
  <si>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</si>
  <si>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</si>
  <si>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</si>
  <si>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</si>
  <si>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</si>
  <si>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</si>
  <si>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</si>
  <si>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</si>
  <si>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</si>
  <si>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</si>
  <si>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</si>
  <si>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</si>
  <si>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</si>
  <si>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</si>
  <si>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</si>
  <si>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</si>
  <si>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</si>
  <si>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</si>
  <si>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</si>
  <si>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</si>
  <si>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</si>
  <si>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</si>
  <si>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</si>
  <si>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</si>
  <si>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</si>
  <si>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</si>
  <si>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</si>
  <si>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</si>
  <si>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</si>
  <si>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</si>
  <si>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</si>
  <si>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</si>
  <si>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</si>
  <si>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</si>
  <si>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</si>
  <si>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</si>
  <si>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</si>
  <si>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</si>
  <si>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</si>
  <si>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</si>
  <si>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</si>
  <si>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</si>
  <si>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</si>
  <si>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</si>
  <si>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</si>
  <si>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</si>
  <si>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</si>
  <si>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</si>
  <si>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</si>
  <si>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</si>
  <si>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</si>
  <si>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</si>
  <si>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</si>
  <si>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</si>
  <si>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</si>
  <si>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</si>
  <si>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</si>
  <si>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</si>
  <si>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</si>
  <si>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</si>
  <si>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</si>
  <si>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</si>
  <si>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</si>
  <si>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</si>
  <si>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</si>
  <si>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</si>
  <si>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</si>
  <si>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</si>
  <si>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</si>
  <si>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</si>
  <si>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</si>
  <si>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</si>
  <si>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</si>
  <si>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</si>
  <si>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</si>
  <si>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</si>
  <si>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</si>
  <si>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</si>
  <si>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</si>
  <si>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</si>
  <si>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</si>
  <si>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</si>
  <si>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</si>
  <si>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</si>
  <si>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</si>
  <si>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</si>
  <si>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</si>
  <si>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</si>
  <si>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</si>
  <si>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</si>
  <si>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</si>
  <si>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</si>
  <si>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</si>
  <si>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</si>
  <si>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</si>
  <si>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</si>
  <si>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</si>
  <si>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</si>
  <si>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</si>
  <si>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</si>
  <si>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</si>
  <si>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</si>
  <si>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</si>
  <si>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</si>
  <si>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</si>
  <si>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</si>
  <si>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</si>
  <si>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</si>
  <si>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</si>
  <si>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</si>
  <si>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</si>
  <si>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</si>
  <si>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</si>
  <si>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</si>
  <si>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</si>
  <si>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</si>
  <si>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</si>
  <si>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</si>
  <si>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</si>
  <si>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</si>
  <si>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</si>
  <si>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</si>
  <si>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</si>
  <si>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</si>
  <si>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</si>
  <si>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</si>
  <si>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</si>
  <si>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</si>
  <si>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</si>
  <si>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</si>
  <si>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</si>
  <si>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</si>
  <si>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</si>
  <si>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</si>
  <si>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</si>
  <si>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</si>
  <si>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</si>
  <si>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</si>
  <si>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</si>
  <si>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</si>
  <si>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</si>
  <si>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</si>
  <si>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</si>
  <si>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</si>
  <si>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</si>
  <si>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</si>
  <si>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</si>
  <si>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</si>
  <si>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</si>
  <si>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</si>
  <si>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</si>
  <si>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</si>
  <si>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</si>
  <si>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</si>
  <si>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</si>
  <si>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</si>
  <si>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</si>
  <si>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</si>
  <si>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</si>
  <si>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</si>
  <si>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</si>
  <si>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</si>
  <si>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</si>
  <si>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</si>
  <si>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</si>
  <si>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</si>
  <si>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</si>
  <si>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</si>
  <si>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</si>
  <si>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</si>
  <si>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</si>
  <si>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</si>
  <si>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</si>
  <si>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</si>
  <si>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</si>
  <si>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</si>
  <si>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</si>
  <si>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</si>
  <si>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</si>
  <si>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</si>
  <si>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</si>
  <si>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</si>
  <si>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</si>
  <si>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</si>
  <si>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</si>
  <si>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</si>
  <si>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</si>
  <si>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</si>
  <si>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</si>
  <si>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</si>
  <si>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</si>
  <si>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</si>
  <si>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</si>
  <si>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</si>
  <si>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</si>
  <si>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</si>
  <si>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</si>
  <si>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</si>
  <si>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</si>
  <si>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</si>
  <si>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</si>
  <si>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</si>
  <si>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</si>
  <si>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</si>
  <si>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</si>
  <si>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</si>
  <si>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</si>
  <si>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</si>
  <si>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</si>
  <si>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</si>
  <si>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</si>
  <si>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</si>
  <si>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</si>
  <si>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</si>
  <si>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</si>
  <si>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</si>
  <si>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</si>
  <si>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</si>
  <si>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</si>
  <si>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</si>
  <si>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</si>
  <si>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</si>
  <si>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</si>
  <si>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</si>
  <si>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</si>
  <si>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</si>
  <si>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</si>
  <si>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</si>
  <si>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</si>
  <si>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</si>
  <si>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</si>
  <si>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</si>
  <si>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</si>
  <si>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</si>
  <si>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</si>
  <si>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</si>
  <si>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</si>
  <si>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</si>
  <si>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</si>
  <si>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</si>
  <si>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</si>
  <si>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</si>
  <si>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</si>
  <si>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</si>
  <si>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</si>
  <si>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</si>
  <si>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</si>
  <si>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</si>
  <si>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</si>
  <si>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</si>
  <si>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</si>
  <si>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</si>
  <si>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</si>
  <si>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</si>
  <si>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</si>
  <si>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</si>
  <si>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</si>
  <si>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</si>
  <si>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</si>
  <si>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</si>
  <si>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</si>
  <si>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</si>
  <si>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</si>
  <si>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</si>
  <si>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</si>
  <si>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</si>
  <si>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</si>
  <si>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</si>
  <si>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</si>
  <si>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</si>
  <si>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</si>
  <si>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</si>
  <si>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</si>
  <si>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</si>
  <si>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</si>
  <si>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</si>
  <si>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</si>
  <si>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</si>
  <si>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</si>
  <si>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</si>
  <si>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</si>
  <si>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</si>
  <si>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</si>
  <si>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</si>
  <si>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</si>
  <si>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</si>
  <si>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</si>
  <si>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</si>
  <si>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</si>
  <si>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</si>
  <si>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</si>
  <si>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</si>
  <si>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</si>
  <si>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</si>
  <si>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</si>
  <si>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</si>
  <si>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</si>
  <si>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</si>
  <si>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</si>
  <si>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</si>
  <si>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</si>
  <si>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</si>
  <si>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</si>
  <si>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</si>
  <si>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</si>
  <si>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</si>
  <si>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</si>
  <si>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</si>
  <si>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</si>
  <si>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</si>
  <si>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</si>
  <si>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</si>
  <si>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</si>
  <si>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</si>
  <si>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</si>
  <si>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</si>
  <si>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</si>
  <si>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</si>
  <si>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</si>
  <si>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</si>
  <si>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</si>
  <si>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</si>
  <si>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</si>
  <si>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</si>
  <si>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</si>
  <si>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</si>
  <si>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</si>
  <si>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</si>
  <si>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</si>
  <si>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</si>
  <si>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</si>
  <si>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</si>
  <si>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</si>
  <si>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</si>
  <si>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</si>
  <si>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</si>
  <si>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</si>
  <si>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</si>
  <si>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</si>
  <si>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</si>
  <si>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</si>
  <si>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</si>
  <si>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</si>
  <si>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</si>
  <si>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</si>
  <si>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</si>
  <si>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</si>
  <si>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</si>
  <si>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</si>
  <si>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</si>
  <si>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</si>
  <si>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</si>
  <si>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</si>
  <si>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</si>
  <si>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</si>
  <si>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</si>
  <si>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</si>
  <si>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</si>
  <si>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</si>
  <si>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</si>
  <si>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</si>
  <si>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</si>
  <si>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</si>
  <si>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</si>
  <si>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</si>
  <si>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</si>
  <si>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</si>
  <si>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</si>
  <si>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</si>
  <si>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</si>
  <si>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</si>
  <si>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</si>
  <si>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</si>
  <si>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</si>
  <si>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</si>
  <si>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</si>
  <si>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</si>
  <si>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</si>
  <si>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</si>
  <si>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</si>
  <si>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</si>
  <si>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</si>
  <si>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</si>
  <si>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</si>
  <si>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</si>
  <si>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</si>
  <si>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</si>
  <si>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</si>
  <si>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</si>
  <si>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</si>
  <si>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</si>
  <si>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</si>
  <si>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</si>
  <si>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</si>
  <si>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</si>
  <si>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</si>
  <si>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</si>
  <si>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</si>
  <si>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</si>
  <si>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</si>
  <si>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</si>
  <si>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</si>
  <si>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</si>
  <si>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</si>
  <si>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</si>
  <si>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</si>
  <si>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</si>
  <si>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</si>
  <si>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</si>
  <si>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</si>
  <si>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</si>
  <si>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</si>
  <si>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</si>
  <si>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</si>
  <si>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</si>
  <si>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</si>
  <si>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</si>
  <si>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</si>
  <si>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</si>
  <si>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</si>
  <si>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</si>
  <si>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</si>
  <si>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</si>
  <si>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</si>
  <si>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</si>
  <si>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</si>
  <si>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</si>
  <si>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</si>
  <si>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</si>
  <si>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</si>
  <si>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</si>
  <si>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</si>
  <si>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</si>
  <si>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</si>
  <si>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</si>
  <si>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</si>
  <si>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</si>
  <si>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</si>
  <si>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</si>
  <si>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</si>
  <si>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</si>
  <si>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</si>
  <si>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</si>
  <si>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</si>
  <si>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</si>
  <si>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</si>
  <si>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</si>
  <si>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</si>
  <si>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</si>
  <si>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</si>
  <si>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</si>
  <si>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</si>
  <si>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</si>
  <si>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</si>
  <si>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</si>
  <si>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</si>
  <si>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</si>
  <si>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</si>
  <si>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</si>
  <si>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</si>
  <si>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</si>
  <si>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</si>
  <si>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</si>
  <si>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</si>
  <si>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</si>
  <si>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</si>
  <si>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</si>
  <si>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</si>
  <si>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</si>
  <si>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</si>
  <si>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</si>
  <si>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</si>
  <si>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</si>
  <si>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</si>
  <si>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</si>
  <si>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</si>
  <si>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</si>
  <si>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</si>
  <si>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</si>
  <si>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</si>
  <si>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</si>
  <si>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</si>
  <si>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</si>
  <si>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</si>
  <si>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</si>
  <si>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</si>
  <si>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</si>
  <si>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</si>
  <si>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</si>
  <si>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</si>
  <si>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</si>
  <si>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</si>
  <si>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</si>
  <si>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</si>
  <si>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</si>
  <si>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</si>
  <si>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</si>
  <si>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</si>
  <si>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</si>
  <si>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</si>
  <si>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</si>
  <si>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</si>
  <si>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</si>
  <si>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</si>
  <si>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</si>
  <si>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</si>
  <si>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</si>
  <si>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</si>
  <si>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</si>
  <si>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</si>
  <si>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</si>
  <si>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</si>
  <si>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</si>
  <si>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</si>
  <si>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</si>
  <si>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</si>
  <si>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</si>
  <si>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</si>
  <si>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</si>
  <si>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</si>
  <si>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</si>
  <si>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</si>
  <si>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</si>
  <si>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</si>
  <si>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</si>
  <si>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</si>
  <si>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</si>
  <si>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</si>
  <si>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</si>
  <si>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</si>
  <si>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</si>
  <si>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</si>
  <si>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</si>
  <si>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</si>
  <si>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</si>
  <si>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</si>
  <si>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</si>
  <si>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</si>
  <si>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</si>
  <si>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</si>
  <si>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</si>
  <si>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</si>
  <si>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</si>
  <si>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</si>
  <si>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</si>
  <si>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</si>
  <si>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</si>
  <si>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</si>
  <si>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</si>
  <si>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</si>
  <si>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</si>
  <si>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</si>
  <si>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</si>
  <si>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</si>
  <si>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</si>
  <si>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</si>
  <si>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</si>
  <si>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</si>
  <si>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</si>
  <si>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</si>
  <si>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</si>
  <si>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</si>
  <si>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</si>
  <si>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</si>
  <si>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</si>
  <si>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</si>
  <si>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</si>
  <si>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</si>
  <si>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</si>
  <si>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</si>
  <si>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</si>
  <si>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</si>
  <si>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</si>
  <si>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</si>
  <si>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</si>
  <si>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</si>
  <si>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</si>
  <si>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</si>
  <si>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</si>
  <si>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</si>
  <si>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</si>
  <si>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</si>
  <si>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</si>
  <si>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</si>
  <si>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</si>
  <si>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</si>
  <si>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</si>
  <si>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</si>
  <si>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</si>
  <si>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</si>
  <si>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</si>
  <si>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</si>
  <si>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</si>
  <si>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</si>
  <si>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</si>
  <si>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</si>
  <si>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</si>
  <si>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</si>
  <si>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</si>
  <si>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</si>
  <si>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</si>
  <si>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</si>
  <si>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</si>
  <si>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</si>
  <si>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</si>
  <si>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</si>
  <si>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</si>
  <si>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</si>
  <si>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</si>
  <si>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</si>
  <si>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</si>
  <si>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</si>
  <si>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</si>
  <si>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</si>
  <si>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</si>
  <si>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</si>
  <si>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</si>
  <si>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</si>
  <si>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</si>
  <si>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</si>
  <si>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</si>
  <si>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</si>
  <si>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</si>
  <si>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</si>
  <si>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</si>
  <si>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</si>
  <si>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</si>
  <si>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</si>
  <si>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</si>
  <si>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</si>
  <si>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</si>
  <si>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</si>
  <si>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</si>
  <si>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</si>
  <si>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</si>
  <si>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</si>
  <si>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</si>
  <si>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</si>
  <si>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</si>
  <si>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</si>
  <si>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</si>
  <si>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</si>
  <si>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</si>
  <si>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</si>
  <si>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</si>
  <si>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</si>
  <si>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</si>
  <si>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</si>
  <si>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</si>
  <si>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</si>
  <si>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</si>
  <si>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</si>
  <si>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</si>
  <si>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</si>
  <si>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</si>
  <si>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</si>
  <si>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</si>
  <si>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</si>
  <si>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</si>
  <si>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</si>
  <si>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</si>
  <si>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</si>
  <si>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</si>
  <si>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</si>
  <si>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</si>
  <si>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</si>
  <si>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</si>
  <si>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</si>
  <si>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</si>
  <si>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</si>
  <si>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</si>
  <si>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</si>
  <si>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</si>
  <si>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</si>
  <si>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</si>
  <si>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</si>
  <si>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</si>
  <si>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</si>
  <si>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</si>
  <si>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</si>
  <si>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</si>
  <si>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</si>
  <si>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</si>
  <si>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</si>
  <si>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</si>
  <si>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</si>
  <si>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</si>
  <si>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</si>
  <si>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</si>
  <si>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</si>
  <si>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</si>
  <si>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</si>
  <si>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</si>
  <si>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</si>
  <si>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</si>
  <si>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</si>
  <si>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</si>
  <si>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</si>
  <si>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</si>
  <si>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</si>
  <si>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</si>
  <si>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</si>
  <si>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</si>
  <si>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</si>
  <si>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</si>
  <si>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</si>
  <si>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</si>
  <si>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</si>
  <si>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</si>
  <si>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</si>
  <si>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</si>
  <si>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</si>
  <si>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</si>
  <si>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</si>
  <si>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</si>
  <si>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</si>
  <si>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</si>
  <si>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</si>
  <si>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</si>
  <si>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</si>
  <si>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</si>
  <si>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</si>
  <si>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</si>
  <si>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</si>
  <si>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</si>
  <si>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</si>
  <si>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</si>
  <si>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</si>
  <si>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</si>
  <si>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</si>
  <si>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</si>
  <si>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</si>
  <si>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</si>
  <si>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</si>
  <si>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</si>
  <si>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</si>
  <si>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</si>
  <si>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</si>
  <si>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</si>
  <si>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</si>
  <si>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</si>
  <si>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</si>
  <si>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</si>
  <si>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</si>
  <si>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</si>
  <si>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</si>
  <si>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</si>
  <si>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</si>
  <si>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</si>
  <si>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</si>
  <si>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</si>
  <si>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</si>
  <si>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</si>
  <si>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</si>
  <si>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</si>
  <si>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</si>
  <si>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</si>
  <si>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</si>
  <si>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</si>
  <si>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</si>
  <si>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</si>
  <si>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</si>
  <si>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</si>
  <si>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</si>
  <si>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</si>
  <si>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</si>
  <si>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</si>
  <si>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</si>
  <si>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</si>
  <si>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</si>
  <si>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</si>
  <si>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</si>
  <si>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</si>
  <si>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</si>
  <si>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</si>
  <si>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</si>
  <si>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</si>
  <si>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</si>
  <si>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</si>
  <si>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</si>
  <si>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</si>
  <si>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</si>
  <si>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</si>
  <si>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</si>
  <si>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</si>
  <si>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</si>
  <si>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</si>
  <si>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</si>
  <si>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</si>
  <si>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</si>
  <si>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</si>
  <si>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</si>
  <si>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</si>
  <si>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</si>
  <si>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</si>
  <si>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</si>
  <si>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</si>
  <si>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</si>
  <si>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</si>
  <si>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</si>
  <si>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</si>
  <si>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</si>
  <si>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</si>
  <si>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</si>
  <si>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</si>
  <si>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</si>
  <si>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</si>
  <si>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</si>
  <si>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</si>
  <si>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</si>
  <si>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</si>
  <si>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</si>
  <si>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</si>
  <si>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</si>
  <si>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</si>
  <si>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</si>
  <si>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</si>
  <si>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</si>
  <si>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</si>
  <si>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</si>
  <si>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</si>
  <si>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</si>
  <si>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</si>
  <si>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</si>
  <si>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</si>
  <si>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</si>
  <si>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</si>
  <si>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</si>
  <si>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</si>
  <si>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</si>
  <si>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</si>
  <si>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</si>
  <si>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</si>
  <si>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</si>
  <si>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</si>
  <si>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</si>
  <si>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</si>
  <si>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</si>
  <si>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</si>
  <si>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</si>
  <si>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</si>
  <si>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</si>
  <si>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</si>
  <si>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</si>
  <si>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</si>
  <si>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</si>
  <si>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</si>
  <si>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</si>
  <si>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</si>
  <si>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</si>
  <si>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</si>
  <si>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</si>
  <si>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</si>
  <si>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</si>
  <si>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</si>
  <si>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</si>
  <si>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</si>
  <si>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</si>
  <si>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</si>
  <si>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</si>
  <si>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</si>
  <si>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</si>
  <si>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</si>
  <si>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</si>
  <si>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</si>
  <si>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</si>
  <si>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</si>
  <si>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</si>
  <si>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</si>
  <si>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</si>
  <si>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</si>
  <si>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</si>
  <si>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</si>
  <si>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</si>
  <si>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</si>
  <si>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</si>
  <si>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</si>
  <si>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</si>
  <si>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</si>
  <si>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</si>
  <si>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</si>
  <si>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</si>
  <si>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</si>
  <si>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</si>
  <si>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</si>
  <si>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</si>
  <si>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</si>
  <si>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</si>
  <si>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</si>
  <si>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</si>
  <si>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</si>
  <si>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</si>
  <si>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</si>
  <si>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</si>
  <si>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</si>
  <si>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</si>
  <si>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</si>
  <si>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</si>
  <si>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</si>
  <si>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</si>
  <si>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</si>
  <si>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</si>
  <si>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</si>
  <si>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</si>
  <si>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</si>
  <si>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</si>
  <si>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</si>
  <si>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</si>
  <si>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</si>
  <si>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</si>
  <si>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</si>
  <si>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</si>
  <si>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</si>
  <si>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</si>
  <si>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</si>
  <si>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</si>
  <si>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</si>
  <si>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</si>
  <si>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</si>
  <si>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</si>
  <si>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</si>
  <si>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</si>
  <si>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</si>
  <si>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</si>
  <si>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</si>
  <si>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</si>
  <si>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</si>
  <si>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</si>
  <si>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</si>
  <si>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</si>
  <si>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</si>
  <si>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</si>
  <si>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</si>
  <si>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</si>
  <si>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</si>
  <si>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</si>
  <si>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</si>
  <si>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</si>
  <si>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</si>
  <si>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</si>
  <si>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</si>
  <si>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</si>
  <si>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</si>
  <si>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</si>
  <si>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</si>
  <si>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</si>
  <si>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</si>
  <si>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</si>
  <si>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</si>
  <si>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</si>
  <si>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</si>
  <si>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</si>
  <si>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</si>
  <si>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</si>
  <si>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</si>
  <si>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</si>
  <si>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</si>
  <si>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</si>
  <si>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</si>
  <si>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</si>
  <si>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</si>
  <si>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</si>
  <si>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</si>
  <si>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</si>
  <si>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</si>
  <si>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</si>
  <si>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</si>
  <si>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</si>
  <si>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</si>
  <si>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</si>
  <si>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</si>
  <si>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</si>
  <si>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</si>
  <si>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</si>
  <si>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</si>
  <si>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</si>
  <si>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</si>
  <si>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</si>
  <si>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</si>
  <si>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</si>
  <si>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</si>
  <si>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</si>
  <si>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</si>
  <si>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</si>
  <si>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</si>
  <si>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</si>
  <si>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</si>
  <si>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</si>
  <si>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</si>
  <si>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</si>
  <si>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</si>
  <si>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</si>
  <si>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</si>
  <si>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</si>
  <si>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</si>
  <si>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</si>
  <si>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</si>
  <si>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</si>
  <si>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</si>
  <si>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</si>
  <si>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</si>
  <si>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</si>
  <si>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</si>
  <si>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</si>
  <si>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</si>
  <si>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</si>
  <si>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</si>
  <si>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</si>
  <si>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</si>
  <si>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</si>
  <si>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</si>
  <si>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</si>
  <si>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</si>
  <si>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</si>
  <si>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</si>
  <si>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</si>
  <si>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</si>
  <si>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</si>
  <si>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</si>
  <si>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</si>
  <si>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</si>
  <si>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</si>
  <si>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</si>
  <si>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</si>
  <si>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</si>
  <si>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</si>
  <si>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</si>
  <si>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</si>
  <si>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</si>
  <si>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</si>
  <si>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</si>
  <si>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</si>
  <si>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</si>
  <si>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</si>
  <si>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</si>
  <si>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</si>
  <si>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</si>
  <si>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</si>
  <si>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</si>
  <si>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</si>
  <si>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</si>
  <si>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</si>
  <si>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</si>
  <si>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</si>
  <si>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</si>
  <si>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</si>
  <si>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</si>
  <si>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</si>
  <si>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</si>
  <si>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</si>
  <si>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</si>
  <si>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</si>
  <si>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</si>
  <si>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</si>
  <si>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</si>
  <si>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</si>
  <si>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</si>
  <si>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</si>
  <si>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</si>
  <si>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</si>
  <si>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</si>
  <si>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</si>
  <si>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</si>
  <si>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</si>
  <si>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</si>
  <si>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</si>
  <si>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</si>
  <si>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</si>
  <si>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</si>
  <si>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</si>
  <si>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</si>
  <si>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</si>
  <si>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</si>
  <si>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</si>
  <si>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</si>
  <si>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</si>
  <si>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</si>
  <si>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</si>
  <si>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</si>
  <si>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</si>
  <si>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</si>
  <si>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</si>
  <si>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</si>
  <si>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</si>
  <si>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</si>
  <si>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</si>
  <si>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</si>
  <si>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</si>
  <si>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</si>
  <si>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</si>
  <si>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</si>
  <si>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</si>
  <si>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</si>
  <si>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</si>
  <si>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</si>
  <si>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</si>
  <si>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</si>
  <si>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</si>
  <si>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</si>
  <si>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</si>
  <si>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</si>
  <si>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</si>
  <si>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</si>
  <si>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</si>
  <si>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</si>
  <si>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</si>
  <si>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</si>
  <si>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</si>
  <si>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</si>
  <si>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</si>
  <si>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</si>
  <si>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</si>
  <si>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</si>
  <si>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</si>
  <si>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</si>
  <si>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</si>
  <si>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</si>
  <si>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</si>
  <si>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</si>
  <si>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</si>
  <si>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</si>
  <si>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</si>
  <si>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</si>
  <si>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</si>
  <si>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</si>
  <si>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</si>
  <si>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</si>
  <si>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</si>
  <si>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</si>
  <si>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</si>
  <si>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</si>
  <si>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</si>
  <si>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</si>
  <si>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</si>
  <si>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</si>
  <si>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</si>
  <si>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</si>
  <si>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</si>
  <si>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</si>
  <si>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</si>
  <si>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</si>
  <si>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</si>
  <si>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</si>
  <si>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</si>
  <si>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</si>
  <si>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</si>
  <si>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</si>
  <si>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</si>
  <si>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</si>
  <si>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</si>
  <si>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</si>
  <si>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</si>
  <si>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</si>
  <si>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</si>
  <si>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</si>
  <si>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</si>
  <si>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</si>
  <si>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</si>
  <si>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</si>
  <si>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</si>
  <si>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</si>
  <si>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</si>
  <si>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</si>
  <si>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</si>
  <si>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</si>
  <si>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</si>
  <si>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</si>
  <si>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</si>
  <si>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</si>
  <si>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</si>
  <si>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</si>
  <si>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</si>
  <si>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</si>
  <si>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</si>
  <si>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</si>
  <si>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</si>
  <si>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</si>
  <si>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</si>
  <si>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</si>
  <si>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</si>
  <si>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</si>
  <si>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</si>
  <si>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</si>
  <si>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</si>
  <si>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</si>
  <si>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</si>
  <si>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</si>
  <si>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</si>
  <si>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</si>
  <si>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</si>
  <si>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</si>
  <si>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</si>
  <si>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</si>
  <si>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</si>
  <si>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</si>
  <si>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</si>
  <si>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</si>
  <si>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</si>
  <si>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</si>
  <si>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</si>
  <si>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</si>
  <si>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</si>
  <si>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</si>
  <si>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</si>
  <si>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</si>
  <si>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</si>
  <si>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</si>
  <si>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</si>
  <si>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</si>
  <si>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</si>
  <si>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</si>
  <si>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</si>
  <si>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</si>
  <si>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</si>
  <si>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</si>
  <si>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</si>
  <si>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</si>
  <si>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</si>
  <si>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</si>
  <si>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</si>
  <si>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</si>
  <si>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</si>
  <si>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</si>
  <si>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</si>
  <si>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</si>
  <si>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</si>
  <si>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</si>
  <si>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</si>
  <si>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</si>
  <si>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</si>
  <si>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</si>
  <si>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</si>
  <si>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</si>
  <si>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</si>
  <si>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</si>
  <si>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</si>
  <si>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</si>
  <si>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</si>
  <si>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</si>
  <si>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</si>
  <si>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</si>
  <si>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</si>
  <si>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</si>
  <si>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</si>
  <si>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</si>
  <si>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</si>
  <si>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</si>
  <si>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</si>
  <si>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</si>
  <si>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</si>
  <si>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</si>
  <si>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</si>
  <si>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</si>
  <si>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</si>
  <si>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</si>
  <si>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</si>
  <si>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</si>
  <si>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</si>
  <si>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</si>
  <si>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</si>
  <si>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</si>
  <si>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</si>
  <si>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</si>
  <si>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</si>
  <si>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</si>
  <si>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</si>
  <si>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</si>
  <si>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</si>
  <si>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</si>
  <si>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</si>
  <si>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</si>
  <si>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</si>
  <si>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</si>
  <si>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</si>
  <si>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</si>
  <si>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</si>
  <si>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</si>
  <si>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</si>
  <si>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</si>
  <si>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</si>
  <si>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</si>
  <si>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</si>
  <si>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</si>
  <si>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</si>
  <si>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</si>
  <si>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</si>
  <si>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</si>
  <si>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</si>
  <si>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</si>
  <si>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</si>
  <si>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</si>
  <si>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</si>
  <si>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</si>
  <si>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</si>
  <si>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</si>
  <si>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</si>
  <si>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</si>
  <si>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</si>
  <si>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</si>
  <si>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</si>
  <si>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</si>
  <si>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</si>
  <si>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</si>
  <si>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</si>
  <si>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</si>
  <si>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</si>
  <si>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</si>
  <si>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</si>
  <si>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</si>
  <si>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</si>
  <si>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</si>
  <si>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</si>
  <si>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</si>
  <si>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</si>
  <si>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</si>
  <si>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</si>
  <si>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</si>
  <si>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</si>
  <si>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</si>
  <si>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</si>
  <si>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</si>
  <si>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</si>
  <si>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</si>
  <si>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</si>
  <si>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</si>
  <si>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</si>
  <si>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</si>
  <si>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</si>
  <si>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</si>
  <si>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</si>
  <si>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</si>
  <si>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</si>
  <si>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</si>
  <si>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</si>
  <si>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</si>
  <si>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</si>
  <si>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</si>
  <si>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</si>
  <si>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</si>
  <si>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</si>
  <si>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</si>
  <si>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</si>
  <si>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</si>
  <si>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</si>
  <si>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</si>
  <si>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</si>
  <si>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</si>
  <si>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</si>
  <si>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</si>
  <si>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</si>
  <si>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</si>
  <si>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</si>
  <si>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</si>
  <si>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</si>
  <si>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</si>
  <si>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</si>
  <si>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</si>
  <si>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</si>
  <si>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</si>
  <si>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</si>
  <si>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</si>
  <si>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</si>
  <si>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</si>
  <si>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</si>
  <si>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</si>
  <si>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</si>
  <si>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</si>
  <si>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</si>
  <si>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</si>
  <si>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</si>
  <si>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</si>
  <si>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</si>
  <si>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</si>
  <si>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</si>
  <si>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</si>
  <si>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</si>
  <si>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</si>
  <si>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</si>
  <si>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</si>
  <si>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</si>
  <si>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</si>
  <si>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</si>
  <si>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</si>
  <si>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</si>
  <si>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</si>
  <si>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</si>
  <si>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</si>
  <si>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</si>
  <si>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</si>
  <si>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</si>
  <si>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</si>
  <si>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</si>
  <si>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</si>
  <si>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</si>
  <si>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</si>
  <si>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</si>
  <si>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</si>
  <si>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</si>
  <si>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</si>
  <si>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</si>
  <si>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</si>
  <si>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</si>
  <si>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</si>
  <si>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</si>
  <si>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</si>
  <si>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</si>
  <si>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</si>
  <si>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</si>
  <si>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</si>
  <si>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</si>
  <si>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</si>
  <si>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</si>
  <si>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</si>
  <si>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</si>
  <si>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</si>
  <si>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</si>
  <si>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</si>
  <si>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</si>
  <si>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</si>
  <si>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</si>
  <si>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</si>
  <si>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</si>
  <si>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</si>
  <si>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</si>
  <si>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</si>
  <si>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</si>
  <si>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</si>
  <si>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</si>
  <si>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</si>
  <si>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</si>
  <si>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</si>
  <si>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</si>
  <si>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</si>
  <si>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</si>
  <si>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</si>
  <si>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</si>
  <si>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</si>
  <si>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</si>
  <si>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</si>
  <si>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</si>
  <si>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</si>
  <si>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</si>
  <si>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</si>
  <si>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</si>
  <si>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</si>
  <si>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</si>
  <si>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</si>
  <si>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</si>
  <si>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</si>
  <si>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</si>
  <si>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</si>
  <si>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</si>
  <si>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</si>
  <si>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</si>
  <si>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</si>
  <si>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</si>
  <si>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</si>
  <si>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</si>
  <si>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</si>
  <si>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</si>
  <si>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</si>
  <si>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</si>
  <si>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</si>
  <si>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</si>
  <si>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</si>
  <si>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</si>
  <si>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</si>
  <si>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</si>
  <si>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</si>
  <si>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</si>
  <si>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</si>
  <si>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</si>
  <si>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</si>
  <si>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</si>
  <si>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</si>
  <si>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</si>
  <si>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</si>
  <si>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</si>
  <si>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</si>
  <si>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</si>
  <si>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</si>
  <si>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</si>
  <si>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</si>
  <si>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</si>
  <si>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</si>
  <si>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</si>
  <si>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</si>
  <si>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</si>
  <si>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</si>
  <si>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</si>
  <si>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</si>
  <si>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</si>
  <si>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</si>
  <si>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</si>
  <si>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</si>
  <si>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</si>
  <si>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</si>
  <si>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</si>
  <si>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</si>
  <si>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</si>
  <si>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</si>
  <si>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</si>
  <si>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</si>
  <si>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</si>
  <si>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</si>
  <si>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</si>
  <si>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</si>
  <si>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</si>
  <si>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</si>
  <si>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</si>
  <si>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</si>
  <si>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</si>
  <si>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</si>
  <si>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</si>
  <si>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</si>
  <si>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</si>
  <si>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</si>
  <si>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</si>
  <si>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</si>
  <si>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</si>
  <si>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</si>
  <si>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</si>
  <si>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</si>
  <si>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</si>
  <si>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</si>
  <si>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</si>
  <si>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</si>
  <si>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</si>
  <si>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</si>
  <si>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</si>
  <si>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</si>
  <si>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</si>
  <si>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</si>
  <si>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</si>
  <si>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</si>
  <si>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</si>
  <si>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</si>
  <si>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</si>
  <si>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</si>
  <si>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</si>
  <si>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</si>
  <si>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</si>
  <si>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</si>
  <si>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</si>
  <si>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</si>
  <si>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</si>
  <si>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</si>
  <si>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</si>
  <si>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</si>
  <si>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</si>
  <si>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</si>
  <si>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</si>
  <si>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</si>
  <si>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</si>
  <si>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</si>
  <si>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</si>
  <si>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</si>
  <si>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</si>
  <si>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</si>
  <si>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</si>
  <si>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</si>
  <si>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</si>
  <si>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</si>
  <si>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</si>
  <si>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</si>
  <si>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</si>
  <si>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</si>
  <si>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</si>
  <si>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</si>
  <si>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</si>
  <si>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</si>
  <si>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</si>
  <si>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</si>
  <si>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</si>
  <si>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</si>
  <si>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</si>
  <si>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</si>
  <si>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</si>
  <si>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</si>
  <si>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</si>
  <si>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</si>
  <si>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</si>
  <si>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</si>
  <si>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</si>
  <si>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</si>
  <si>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</si>
  <si>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</si>
  <si>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</si>
  <si>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</si>
  <si>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</si>
  <si>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</si>
  <si>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</si>
  <si>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</si>
  <si>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</si>
  <si>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</si>
  <si>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</si>
  <si>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</si>
  <si>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</si>
  <si>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</si>
  <si>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</si>
  <si>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</si>
  <si>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</si>
  <si>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</si>
  <si>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</si>
  <si>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</si>
  <si>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</si>
  <si>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</si>
  <si>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</si>
  <si>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</si>
  <si>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</si>
  <si>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</si>
  <si>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</si>
  <si>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</si>
  <si>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</si>
  <si>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</si>
  <si>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</si>
  <si>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</si>
  <si>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</si>
  <si>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</si>
  <si>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</si>
  <si>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</si>
  <si>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</si>
  <si>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</si>
  <si>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</si>
  <si>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</si>
  <si>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</si>
  <si>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</si>
  <si>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</si>
  <si>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</si>
  <si>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</si>
  <si>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</si>
  <si>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</si>
  <si>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</si>
  <si>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</si>
  <si>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</si>
  <si>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</si>
  <si>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</si>
  <si>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</si>
  <si>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</si>
  <si>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</si>
  <si>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</si>
  <si>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</si>
  <si>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</si>
  <si>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</si>
  <si>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</si>
  <si>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</si>
  <si>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</si>
  <si>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</si>
  <si>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</si>
  <si>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</si>
  <si>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</si>
  <si>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</si>
  <si>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</si>
  <si>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</si>
  <si>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</si>
  <si>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</si>
  <si>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</si>
  <si>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</si>
  <si>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</si>
  <si>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</si>
  <si>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</si>
  <si>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</si>
  <si>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</si>
  <si>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</si>
  <si>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</si>
  <si>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</si>
  <si>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</si>
  <si>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</si>
  <si>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</si>
  <si>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</si>
  <si>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</si>
  <si>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</si>
  <si>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</si>
  <si>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</si>
  <si>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</si>
  <si>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</si>
  <si>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</si>
  <si>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</si>
  <si>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</si>
  <si>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</si>
  <si>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</si>
  <si>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</si>
  <si>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</si>
  <si>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</si>
  <si>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</si>
  <si>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</si>
  <si>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</si>
  <si>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</si>
  <si>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</si>
  <si>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</si>
  <si>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</si>
  <si>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</si>
  <si>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</si>
  <si>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</si>
  <si>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</si>
  <si>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</si>
  <si>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</si>
  <si>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</si>
  <si>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</si>
  <si>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</si>
  <si>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</si>
  <si>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</si>
  <si>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</si>
  <si>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</si>
  <si>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</si>
  <si>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</si>
  <si>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</si>
  <si>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</si>
  <si>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</si>
  <si>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</si>
  <si>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</si>
  <si>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</si>
  <si>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</si>
  <si>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</si>
  <si>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</si>
  <si>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</si>
  <si>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</si>
  <si>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</si>
  <si>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</si>
  <si>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</si>
  <si>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</si>
  <si>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</si>
  <si>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</si>
  <si>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</si>
  <si>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</si>
  <si>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</si>
  <si>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</si>
  <si>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</si>
  <si>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</si>
  <si>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</si>
  <si>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</si>
  <si>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</si>
  <si>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</si>
  <si>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</si>
  <si>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</si>
  <si>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</si>
  <si>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</si>
  <si>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</si>
  <si>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</si>
  <si>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</si>
  <si>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</si>
  <si>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</si>
  <si>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</si>
  <si>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</si>
  <si>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</si>
  <si>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</si>
  <si>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</si>
  <si>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</si>
  <si>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</si>
  <si>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</si>
  <si>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</si>
  <si>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</si>
  <si>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</si>
  <si>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</si>
  <si>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</si>
  <si>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</si>
  <si>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</si>
  <si>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</si>
  <si>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</si>
  <si>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</si>
  <si>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</si>
  <si>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</si>
  <si>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</si>
  <si>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</si>
  <si>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</si>
  <si>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</si>
  <si>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</si>
  <si>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</si>
  <si>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</si>
  <si>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</si>
  <si>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</si>
  <si>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</si>
  <si>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</si>
  <si>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</si>
  <si>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</si>
  <si>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</si>
  <si>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</si>
  <si>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</si>
  <si>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</si>
  <si>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</si>
  <si>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</si>
  <si>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</si>
  <si>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</si>
  <si>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</si>
  <si>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</si>
  <si>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</si>
  <si>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</si>
  <si>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</si>
  <si>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</si>
  <si>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</si>
  <si>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</si>
  <si>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</si>
  <si>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</si>
  <si>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</si>
  <si>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</si>
  <si>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</si>
  <si>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</si>
  <si>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</si>
  <si>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</si>
  <si>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</si>
  <si>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</si>
  <si>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</si>
  <si>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</si>
  <si>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</si>
  <si>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</si>
  <si>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</si>
  <si>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</si>
  <si>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</si>
  <si>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</si>
  <si>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</si>
  <si>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</si>
  <si>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</si>
  <si>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</si>
  <si>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</si>
  <si>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</si>
  <si>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</si>
  <si>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</si>
  <si>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</si>
  <si>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</si>
  <si>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</si>
  <si>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</si>
  <si>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</si>
  <si>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</si>
  <si>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</si>
  <si>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</si>
  <si>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</si>
  <si>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</si>
  <si>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</si>
  <si>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</si>
  <si>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</si>
  <si>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</si>
  <si>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</si>
  <si>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</si>
  <si>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</si>
  <si>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</si>
  <si>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</si>
  <si>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</si>
  <si>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</si>
  <si>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</si>
  <si>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</si>
  <si>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</si>
  <si>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</si>
  <si>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</si>
  <si>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</si>
  <si>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</si>
  <si>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</si>
  <si>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</si>
  <si>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</si>
  <si>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</si>
  <si>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</si>
  <si>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</si>
  <si>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</si>
  <si>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</si>
  <si>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</si>
  <si>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</si>
  <si>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</si>
  <si>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</si>
  <si>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</si>
  <si>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</si>
  <si>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</si>
  <si>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</si>
  <si>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</si>
  <si>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</si>
  <si>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</si>
  <si>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</si>
  <si>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</si>
  <si>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</si>
  <si>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</si>
  <si>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</si>
  <si>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</si>
  <si>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</si>
  <si>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</si>
  <si>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</si>
  <si>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</si>
  <si>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</si>
  <si>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</si>
  <si>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</si>
  <si>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</si>
  <si>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</si>
  <si>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</si>
  <si>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</si>
  <si>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</si>
  <si>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</si>
  <si>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</si>
  <si>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</si>
  <si>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</si>
  <si>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</si>
  <si>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</si>
  <si>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</si>
  <si>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</si>
  <si>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</si>
  <si>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</si>
  <si>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</si>
  <si>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</si>
  <si>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</si>
  <si>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</si>
  <si>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</si>
  <si>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</si>
  <si>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</si>
  <si>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</si>
  <si>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</si>
  <si>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</si>
  <si>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</si>
  <si>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</si>
  <si>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</si>
  <si>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</si>
  <si>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</si>
  <si>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</si>
  <si>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</si>
  <si>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</si>
  <si>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</si>
  <si>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</si>
  <si>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</si>
  <si>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</si>
  <si>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</si>
  <si>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</si>
  <si>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</si>
  <si>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</si>
  <si>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</si>
  <si>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</si>
  <si>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</si>
  <si>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</si>
  <si>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</si>
  <si>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</si>
  <si>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</si>
  <si>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</si>
  <si>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</si>
  <si>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</si>
  <si>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</si>
  <si>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</si>
  <si>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</si>
  <si>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</si>
  <si>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</si>
  <si>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</si>
  <si>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</si>
  <si>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</si>
  <si>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</si>
  <si>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</si>
  <si>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</si>
  <si>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</si>
  <si>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</si>
  <si>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</si>
  <si>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</si>
  <si>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</si>
  <si>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</si>
  <si>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</si>
  <si>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</si>
  <si>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</si>
  <si>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</si>
  <si>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</si>
  <si>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</si>
  <si>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</si>
  <si>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</si>
  <si>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</si>
  <si>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</si>
  <si>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</si>
  <si>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</si>
  <si>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</si>
  <si>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</si>
  <si>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</si>
  <si>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</si>
  <si>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</si>
  <si>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</si>
  <si>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</si>
  <si>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</si>
  <si>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</si>
  <si>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</si>
  <si>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</si>
  <si>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</si>
  <si>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</si>
  <si>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</si>
  <si>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</si>
  <si>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</si>
  <si>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</si>
  <si>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</si>
  <si>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</si>
  <si>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</si>
  <si>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</si>
  <si>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</si>
  <si>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</si>
  <si>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</si>
  <si>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</si>
  <si>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</si>
  <si>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</si>
  <si>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</si>
  <si>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</si>
  <si>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</si>
  <si>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</si>
  <si>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</si>
  <si>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</si>
  <si>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</si>
  <si>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</si>
  <si>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</si>
  <si>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</si>
  <si>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</si>
  <si>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</si>
  <si>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</si>
  <si>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</si>
  <si>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</si>
  <si>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</si>
  <si>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</si>
  <si>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</si>
  <si>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</si>
  <si>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</si>
  <si>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</si>
  <si>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</si>
  <si>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</si>
  <si>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</si>
  <si>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</si>
  <si>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</si>
  <si>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</si>
  <si>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</si>
  <si>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</si>
  <si>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</si>
  <si>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</si>
  <si>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</si>
  <si>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</si>
  <si>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</si>
  <si>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</si>
  <si>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</si>
  <si>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</si>
  <si>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</si>
  <si>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</si>
  <si>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</si>
  <si>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</si>
  <si>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</si>
  <si>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</si>
  <si>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</si>
  <si>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</si>
  <si>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</si>
  <si>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</si>
  <si>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</si>
  <si>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</si>
  <si>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</si>
  <si>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</si>
  <si>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</si>
  <si>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</si>
  <si>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</si>
  <si>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</si>
  <si>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</si>
  <si>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</si>
  <si>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</si>
  <si>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</si>
  <si>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</si>
  <si>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</si>
  <si>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</si>
  <si>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</si>
  <si>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</si>
  <si>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</si>
  <si>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</si>
  <si>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</si>
  <si>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</si>
  <si>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</si>
  <si>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</si>
  <si>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</si>
  <si>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</si>
  <si>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</si>
  <si>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</si>
  <si>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</si>
  <si>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</si>
  <si>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</si>
  <si>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</si>
  <si>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</si>
  <si>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</si>
  <si>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</si>
  <si>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</si>
  <si>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</si>
  <si>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</si>
  <si>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</si>
  <si>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</si>
  <si>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</si>
  <si>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</si>
  <si>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</si>
  <si>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</si>
  <si>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</si>
  <si>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</si>
  <si>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</si>
  <si>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</si>
  <si>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</si>
  <si>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</si>
  <si>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</si>
  <si>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</si>
  <si>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</si>
  <si>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</si>
  <si>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</si>
  <si>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</si>
  <si>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</si>
  <si>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</si>
  <si>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</si>
  <si>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</si>
  <si>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</si>
  <si>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</si>
  <si>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</si>
  <si>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</si>
  <si>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</si>
  <si>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</si>
  <si>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</si>
  <si>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</si>
  <si>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</si>
  <si>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</si>
  <si>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</si>
  <si>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</si>
  <si>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</si>
  <si>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</si>
  <si>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</si>
  <si>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</si>
  <si>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</si>
  <si>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</si>
  <si>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</si>
  <si>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</si>
  <si>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</si>
  <si>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</si>
  <si>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</si>
  <si>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</si>
  <si>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</si>
  <si>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</si>
  <si>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</si>
  <si>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</si>
  <si>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</si>
  <si>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</si>
  <si>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</si>
  <si>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</si>
  <si>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</si>
  <si>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</si>
  <si>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</si>
  <si>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</si>
  <si>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</si>
  <si>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</si>
  <si>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</si>
  <si>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</si>
  <si>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</si>
  <si>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</si>
  <si>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</si>
  <si>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</si>
  <si>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</si>
  <si>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</si>
  <si>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</si>
  <si>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</si>
  <si>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</si>
  <si>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</si>
  <si>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</si>
  <si>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</si>
  <si>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</si>
  <si>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</si>
  <si>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</si>
  <si>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</si>
  <si>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</si>
  <si>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</si>
  <si>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</si>
  <si>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</si>
  <si>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</si>
  <si>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</si>
  <si>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</si>
  <si>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</si>
  <si>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</si>
  <si>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</si>
  <si>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</si>
  <si>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</si>
  <si>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</si>
  <si>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</si>
  <si>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</si>
  <si>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</si>
  <si>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</si>
  <si>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</si>
  <si>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</si>
  <si>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</si>
  <si>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</si>
  <si>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</si>
  <si>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</si>
  <si>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</si>
  <si>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</si>
  <si>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</si>
  <si>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</si>
  <si>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</si>
  <si>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</si>
  <si>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</si>
  <si>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</si>
  <si>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</si>
  <si>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</si>
  <si>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</si>
  <si>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</si>
  <si>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</si>
  <si>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</si>
  <si>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</si>
  <si>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</si>
  <si>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</si>
  <si>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</si>
  <si>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</si>
  <si>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</si>
  <si>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</si>
  <si>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</si>
  <si>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</si>
  <si>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</si>
  <si>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</si>
  <si>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</si>
  <si>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</si>
  <si>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</si>
  <si>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</si>
  <si>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</si>
  <si>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</si>
  <si>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</si>
  <si>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</si>
  <si>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</si>
  <si>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</si>
  <si>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</si>
  <si>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</si>
  <si>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</si>
  <si>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</si>
  <si>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</si>
  <si>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</si>
  <si>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</si>
  <si>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</si>
  <si>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</si>
  <si>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</si>
  <si>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</si>
  <si>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</si>
  <si>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</si>
  <si>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</si>
  <si>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</si>
  <si>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</si>
  <si>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</si>
  <si>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</si>
  <si>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</si>
  <si>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</si>
  <si>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</si>
  <si>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</si>
  <si>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</si>
  <si>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</si>
  <si>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</si>
  <si>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</si>
  <si>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</si>
  <si>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</si>
  <si>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</si>
  <si>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</si>
  <si>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</si>
  <si>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</si>
  <si>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</si>
  <si>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</si>
  <si>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</si>
  <si>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</si>
  <si>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</si>
  <si>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</si>
  <si>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</si>
  <si>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</si>
  <si>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</si>
  <si>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</si>
  <si>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</si>
  <si>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</si>
  <si>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</si>
  <si>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</si>
  <si>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</si>
  <si>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</si>
  <si>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</si>
  <si>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</si>
  <si>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</si>
  <si>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</si>
  <si>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</si>
  <si>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</si>
  <si>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</si>
  <si>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</si>
  <si>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</si>
  <si>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</si>
  <si>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</si>
  <si>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</si>
  <si>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</si>
  <si>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</si>
  <si>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</si>
  <si>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</si>
  <si>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</si>
  <si>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</si>
  <si>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</si>
  <si>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</si>
  <si>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</si>
  <si>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</si>
  <si>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</si>
  <si>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</si>
  <si>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</si>
  <si>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</si>
  <si>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</si>
  <si>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</si>
  <si>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</si>
  <si>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</si>
  <si>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</si>
  <si>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</si>
  <si>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</si>
  <si>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</si>
  <si>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</si>
  <si>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</si>
  <si>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</si>
  <si>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</si>
  <si>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</si>
  <si>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</si>
  <si>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</si>
  <si>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</si>
  <si>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</si>
  <si>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</si>
  <si>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</si>
  <si>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</si>
  <si>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</si>
  <si>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</si>
  <si>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</si>
  <si>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</si>
  <si>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</si>
  <si>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</si>
  <si>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</si>
  <si>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</si>
  <si>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</si>
  <si>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</si>
  <si>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</si>
  <si>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</si>
  <si>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</si>
  <si>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</si>
  <si>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</si>
  <si>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</si>
  <si>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</si>
  <si>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</si>
  <si>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</si>
  <si>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</si>
  <si>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</si>
  <si>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</si>
  <si>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</si>
  <si>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</si>
  <si>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</si>
  <si>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</si>
  <si>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</si>
  <si>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</si>
  <si>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</si>
  <si>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</si>
  <si>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</si>
  <si>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</si>
  <si>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</si>
  <si>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</si>
  <si>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</si>
  <si>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</si>
  <si>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</si>
  <si>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</si>
  <si>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</si>
  <si>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</si>
  <si>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</si>
  <si>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</si>
  <si>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</si>
  <si>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</si>
  <si>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</si>
  <si>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</si>
  <si>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</si>
  <si>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</si>
  <si>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</si>
  <si>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</si>
  <si>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</si>
  <si>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</si>
  <si>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</si>
  <si>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</si>
  <si>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</si>
  <si>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</si>
  <si>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</si>
  <si>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</si>
  <si>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</si>
  <si>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</si>
  <si>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</si>
  <si>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</si>
  <si>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</si>
  <si>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</si>
  <si>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</si>
  <si>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</si>
  <si>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</si>
  <si>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</si>
  <si>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</si>
  <si>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</si>
  <si>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</si>
  <si>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</si>
  <si>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</si>
  <si>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</si>
  <si>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</si>
  <si>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</si>
  <si>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</si>
  <si>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</si>
  <si>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</si>
  <si>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</si>
  <si>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</si>
  <si>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</si>
  <si>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</si>
  <si>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</si>
  <si>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</si>
  <si>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</si>
  <si>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</si>
  <si>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</si>
  <si>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</si>
  <si>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</si>
  <si>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</si>
  <si>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</si>
  <si>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</si>
  <si>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</si>
  <si>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</si>
  <si>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</si>
  <si>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</si>
  <si>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</si>
  <si>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</si>
  <si>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</si>
  <si>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</si>
  <si>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</si>
  <si>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</si>
  <si>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</si>
  <si>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</si>
  <si>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</si>
  <si>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</si>
  <si>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</si>
  <si>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</si>
  <si>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</si>
  <si>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</si>
  <si>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</si>
  <si>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</si>
  <si>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</si>
  <si>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</si>
  <si>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</si>
  <si>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</si>
  <si>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</si>
  <si>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</si>
  <si>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</si>
  <si>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</si>
  <si>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</si>
  <si>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</si>
  <si>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</si>
  <si>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</si>
  <si>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</si>
  <si>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</si>
  <si>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</si>
  <si>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</si>
  <si>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</si>
  <si>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</si>
  <si>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</si>
  <si>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</si>
  <si>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</si>
  <si>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</si>
  <si>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</si>
  <si>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</si>
  <si>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</si>
  <si>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</si>
  <si>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</si>
  <si>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</si>
  <si>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</si>
  <si>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</si>
  <si>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</si>
  <si>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</si>
  <si>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</si>
  <si>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</si>
  <si>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</si>
  <si>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</si>
  <si>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</si>
  <si>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</si>
  <si>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</si>
  <si>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</si>
  <si>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</si>
  <si>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</si>
  <si>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</si>
  <si>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</si>
  <si>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</si>
  <si>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</si>
  <si>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</si>
  <si>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</si>
  <si>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</si>
  <si>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</si>
  <si>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</si>
  <si>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</si>
  <si>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</si>
  <si>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</si>
  <si>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</si>
  <si>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</si>
  <si>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</si>
  <si>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</si>
  <si>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</si>
  <si>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</si>
  <si>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</si>
  <si>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</si>
  <si>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</si>
  <si>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</si>
  <si>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</si>
  <si>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</si>
  <si>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</si>
  <si>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</si>
  <si>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</si>
  <si>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</si>
  <si>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</si>
  <si>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</si>
  <si>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</si>
  <si>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</si>
  <si>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</si>
  <si>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</si>
  <si>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</si>
  <si>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</si>
  <si>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</si>
  <si>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</si>
  <si>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</si>
  <si>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</si>
  <si>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</si>
  <si>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</si>
  <si>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</si>
  <si>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</si>
  <si>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</si>
  <si>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</si>
  <si>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</si>
  <si>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</si>
  <si>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</si>
  <si>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</si>
  <si>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</si>
  <si>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</si>
  <si>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</si>
  <si>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</si>
  <si>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</si>
  <si>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</si>
  <si>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</si>
  <si>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</si>
  <si>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</si>
  <si>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</si>
  <si>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</si>
  <si>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</si>
  <si>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</si>
  <si>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</si>
  <si>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</si>
  <si>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</si>
  <si>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</si>
  <si>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</si>
  <si>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</si>
  <si>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</si>
  <si>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</si>
  <si>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</si>
  <si>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</si>
  <si>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</si>
  <si>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</si>
  <si>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</si>
  <si>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</si>
  <si>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</si>
  <si>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</si>
  <si>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</si>
  <si>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</si>
  <si>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</si>
  <si>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</si>
  <si>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</si>
  <si>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</si>
  <si>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</si>
  <si>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</si>
  <si>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</si>
  <si>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</si>
  <si>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</si>
  <si>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</si>
  <si>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</si>
  <si>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</si>
  <si>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</si>
  <si>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</si>
  <si>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</si>
  <si>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</si>
  <si>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</si>
  <si>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</si>
  <si>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</si>
  <si>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</si>
  <si>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</si>
  <si>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</si>
  <si>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</si>
  <si>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</si>
  <si>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</si>
  <si>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</si>
  <si>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</si>
  <si>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</si>
  <si>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</si>
  <si>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</si>
  <si>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</si>
  <si>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</si>
  <si>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</si>
  <si>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</si>
  <si>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</si>
  <si>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</si>
  <si>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</si>
  <si>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</si>
  <si>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</si>
  <si>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</si>
  <si>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</si>
  <si>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</si>
  <si>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</si>
  <si>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</si>
  <si>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</si>
  <si>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</si>
  <si>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</si>
  <si>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</si>
  <si>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</si>
  <si>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</si>
  <si>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</si>
  <si>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</si>
  <si>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</si>
  <si>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</si>
  <si>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</si>
  <si>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</si>
  <si>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</si>
  <si>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</si>
  <si>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</si>
  <si>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</si>
  <si>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</si>
  <si>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</si>
  <si>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</si>
  <si>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</si>
  <si>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</si>
  <si>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</si>
  <si>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</si>
  <si>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</si>
  <si>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</si>
  <si>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</si>
  <si>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</si>
  <si>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</si>
  <si>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</si>
  <si>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</si>
  <si>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</si>
  <si>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</si>
  <si>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</si>
  <si>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</si>
  <si>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</si>
  <si>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</si>
  <si>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</si>
  <si>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</si>
  <si>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</si>
  <si>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</si>
  <si>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</si>
  <si>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</si>
  <si>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</si>
  <si>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</si>
  <si>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</si>
  <si>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</si>
  <si>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</si>
  <si>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</si>
  <si>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</si>
  <si>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</si>
  <si>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</si>
  <si>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</si>
  <si>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</si>
  <si>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</si>
  <si>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</si>
  <si>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</si>
  <si>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</si>
  <si>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</si>
  <si>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</si>
  <si>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</si>
  <si>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</si>
  <si>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</si>
  <si>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</si>
  <si>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</si>
  <si>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</si>
  <si>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</si>
  <si>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</si>
  <si>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</si>
  <si>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</si>
  <si>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</si>
  <si>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</si>
  <si>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</si>
  <si>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</si>
  <si>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</si>
  <si>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</si>
  <si>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</si>
  <si>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</si>
  <si>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</si>
  <si>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</si>
  <si>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</si>
  <si>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</si>
  <si>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</si>
  <si>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</si>
  <si>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</si>
  <si>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</si>
  <si>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</si>
  <si>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</si>
  <si>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</si>
  <si>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</si>
  <si>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</si>
  <si>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</si>
  <si>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</si>
  <si>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</si>
  <si>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</si>
  <si>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</si>
  <si>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</si>
  <si>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</si>
  <si>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</si>
  <si>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</si>
  <si>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</si>
  <si>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</si>
  <si>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</si>
  <si>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</si>
  <si>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</si>
  <si>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</si>
  <si>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</si>
  <si>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</si>
  <si>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</si>
  <si>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</si>
  <si>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</si>
  <si>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</si>
  <si>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</si>
  <si>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</si>
  <si>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</si>
  <si>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</si>
  <si>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</si>
  <si>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</si>
  <si>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</si>
  <si>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</si>
  <si>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</si>
  <si>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</si>
  <si>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</si>
  <si>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</si>
  <si>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</si>
  <si>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</si>
  <si>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</si>
  <si>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</si>
  <si>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</si>
  <si>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</si>
  <si>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</si>
  <si>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</si>
  <si>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</si>
  <si>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</si>
  <si>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</si>
  <si>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</si>
  <si>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</si>
  <si>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</si>
  <si>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</si>
  <si>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</si>
  <si>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</si>
  <si>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</si>
  <si>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</si>
  <si>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</si>
  <si>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</si>
  <si>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</si>
  <si>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</si>
  <si>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</si>
  <si>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</si>
  <si>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</si>
  <si>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</si>
  <si>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</si>
  <si>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</si>
  <si>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</si>
  <si>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</si>
  <si>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</si>
  <si>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</si>
  <si>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</si>
  <si>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</si>
  <si>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</si>
  <si>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</si>
  <si>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</si>
  <si>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</si>
  <si>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</si>
  <si>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</si>
  <si>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</si>
  <si>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</si>
  <si>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</si>
  <si>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</si>
  <si>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</si>
  <si>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</si>
  <si>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</si>
  <si>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</si>
  <si>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</si>
  <si>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</si>
  <si>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</si>
  <si>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</si>
  <si>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</si>
  <si>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</si>
  <si>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</si>
  <si>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</si>
  <si>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</si>
  <si>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</si>
  <si>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</si>
  <si>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</si>
  <si>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</si>
  <si>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</si>
  <si>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</si>
  <si>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</si>
  <si>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</si>
  <si>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</si>
  <si>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</si>
  <si>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</si>
  <si>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</si>
  <si>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</si>
  <si>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</si>
  <si>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</si>
  <si>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</si>
  <si>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</si>
  <si>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</si>
  <si>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</si>
  <si>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</si>
  <si>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</si>
  <si>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</si>
  <si>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</si>
  <si>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</si>
  <si>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</si>
  <si>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</si>
  <si>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</si>
  <si>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</si>
  <si>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</si>
  <si>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</si>
  <si>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</si>
  <si>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</si>
  <si>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</si>
  <si>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</si>
  <si>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</si>
  <si>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</si>
  <si>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</si>
  <si>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</si>
  <si>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</si>
  <si>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</si>
  <si>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</si>
  <si>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</si>
  <si>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</si>
  <si>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</si>
  <si>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</si>
  <si>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</si>
  <si>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</si>
  <si>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</si>
  <si>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</si>
  <si>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</si>
  <si>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</si>
  <si>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</si>
  <si>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</si>
  <si>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</si>
  <si>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</si>
  <si>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</si>
  <si>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</si>
  <si>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</si>
  <si>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</si>
  <si>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</si>
  <si>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</si>
  <si>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</si>
  <si>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</si>
  <si>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</si>
  <si>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</si>
  <si>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</si>
  <si>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</si>
  <si>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</si>
  <si>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</si>
  <si>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</si>
  <si>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</si>
  <si>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</si>
  <si>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</si>
  <si>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</si>
  <si>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</si>
  <si>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</si>
  <si>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</si>
  <si>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</si>
  <si>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</si>
  <si>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</si>
  <si>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</si>
  <si>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</si>
  <si>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</si>
  <si>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</si>
  <si>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</si>
  <si>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</si>
  <si>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</si>
  <si>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</si>
  <si>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</si>
  <si>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</si>
  <si>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</si>
  <si>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</si>
  <si>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</si>
  <si>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</si>
  <si>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</si>
  <si>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</si>
  <si>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</si>
  <si>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</si>
  <si>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</si>
  <si>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</si>
  <si>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</si>
  <si>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</si>
  <si>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</si>
  <si>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</si>
  <si>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</si>
  <si>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</si>
  <si>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</si>
  <si>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</si>
  <si>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</si>
  <si>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</si>
  <si>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</si>
  <si>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</si>
  <si>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</si>
  <si>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</si>
  <si>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</si>
  <si>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</si>
  <si>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</si>
  <si>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</si>
  <si>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</si>
  <si>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</si>
  <si>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</si>
  <si>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</si>
  <si>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</si>
  <si>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</si>
  <si>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</si>
  <si>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</si>
  <si>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</si>
  <si>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</si>
  <si>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</si>
  <si>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</si>
  <si>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</si>
  <si>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</si>
  <si>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</si>
  <si>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</si>
  <si>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</si>
  <si>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</si>
  <si>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</si>
  <si>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</si>
  <si>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</si>
  <si>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</si>
  <si>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</si>
  <si>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</si>
  <si>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</si>
  <si>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</si>
  <si>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</si>
  <si>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</si>
  <si>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</si>
  <si>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</si>
  <si>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</si>
  <si>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</si>
  <si>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</si>
  <si>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</si>
  <si>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</si>
  <si>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</si>
  <si>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</si>
  <si>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</si>
  <si>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</si>
  <si>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</si>
  <si>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</si>
  <si>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</si>
  <si>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</si>
  <si>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</si>
  <si>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</si>
  <si>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</si>
  <si>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</si>
  <si>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</si>
  <si>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</si>
  <si>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</si>
  <si>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</si>
  <si>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</si>
  <si>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</si>
  <si>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</si>
  <si>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</si>
  <si>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</si>
  <si>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</si>
  <si>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</si>
  <si>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</si>
  <si>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</si>
  <si>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</si>
  <si>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</si>
  <si>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</si>
  <si>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</si>
  <si>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</si>
  <si>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</si>
  <si>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</si>
  <si>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</si>
  <si>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</si>
  <si>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</si>
  <si>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</si>
  <si>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</si>
  <si>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</si>
  <si>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</si>
  <si>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</si>
  <si>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</si>
  <si>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</si>
  <si>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</si>
  <si>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</si>
  <si>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</si>
  <si>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</si>
  <si>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</si>
  <si>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</si>
  <si>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</si>
  <si>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</si>
  <si>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</si>
  <si>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</si>
  <si>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</si>
  <si>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</si>
  <si>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</si>
  <si>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</si>
  <si>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</si>
  <si>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</si>
  <si>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</si>
  <si>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</si>
  <si>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</si>
  <si>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</si>
  <si>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</si>
  <si>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</si>
  <si>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</si>
  <si>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</si>
  <si>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</si>
  <si>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</si>
  <si>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</si>
  <si>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</si>
  <si>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</si>
  <si>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</si>
  <si>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</si>
  <si>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</si>
  <si>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</si>
  <si>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</si>
  <si>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</si>
  <si>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</si>
  <si>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</si>
  <si>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</si>
  <si>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</si>
  <si>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</si>
  <si>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</si>
  <si>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</si>
  <si>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</si>
  <si>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</si>
  <si>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</si>
  <si>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</si>
  <si>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</si>
  <si>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</si>
  <si>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</si>
  <si>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</si>
  <si>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</si>
  <si>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</si>
  <si>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</si>
  <si>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</si>
  <si>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</si>
  <si>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</si>
  <si>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</si>
  <si>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</si>
  <si>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</si>
  <si>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</si>
  <si>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</si>
  <si>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</si>
  <si>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</si>
  <si>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</si>
  <si>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</si>
  <si>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</si>
  <si>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</si>
  <si>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</si>
  <si>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</si>
  <si>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</si>
  <si>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</si>
  <si>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</si>
  <si>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</si>
  <si>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</si>
  <si>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</si>
  <si>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</si>
  <si>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</si>
  <si>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</si>
  <si>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</si>
  <si>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</si>
  <si>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</si>
  <si>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</si>
  <si>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</si>
  <si>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</si>
  <si>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</si>
  <si>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</si>
  <si>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</si>
  <si>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</si>
  <si>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</si>
  <si>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</si>
  <si>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</si>
  <si>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</si>
  <si>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</si>
  <si>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</si>
  <si>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</si>
  <si>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</si>
  <si>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</si>
  <si>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</si>
  <si>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</si>
  <si>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</si>
  <si>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</si>
  <si>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</si>
  <si>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</si>
  <si>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</si>
  <si>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</si>
  <si>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</si>
  <si>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</si>
  <si>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</si>
  <si>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</si>
  <si>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</si>
  <si>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</si>
  <si>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</si>
  <si>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</si>
  <si>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</si>
  <si>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</si>
  <si>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</si>
  <si>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</si>
  <si>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</si>
  <si>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</si>
  <si>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</si>
  <si>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</si>
  <si>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</si>
  <si>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</si>
  <si>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</si>
  <si>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</si>
  <si>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</si>
  <si>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</si>
  <si>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</si>
  <si>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</si>
  <si>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</si>
  <si>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</si>
  <si>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</si>
  <si>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</si>
  <si>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</si>
  <si>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</si>
  <si>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</si>
  <si>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</si>
  <si>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</si>
  <si>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</si>
  <si>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</si>
  <si>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</si>
  <si>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</si>
  <si>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</si>
  <si>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</si>
  <si>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</si>
  <si>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</si>
  <si>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</si>
  <si>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</si>
  <si>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</si>
  <si>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</si>
  <si>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</si>
  <si>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</si>
  <si>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</si>
  <si>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</si>
  <si>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</si>
  <si>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</si>
  <si>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</si>
  <si>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</si>
  <si>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</si>
  <si>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</si>
  <si>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</si>
  <si>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</si>
  <si>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</si>
  <si>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</si>
  <si>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</si>
  <si>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</si>
  <si>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</si>
  <si>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</si>
  <si>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</si>
  <si>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</si>
  <si>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</si>
  <si>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</si>
  <si>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</si>
  <si>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</si>
  <si>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</si>
  <si>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</si>
  <si>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</si>
  <si>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</si>
  <si>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</si>
  <si>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</si>
  <si>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</si>
  <si>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</si>
  <si>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</si>
  <si>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</si>
  <si>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</si>
  <si>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</si>
  <si>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</si>
  <si>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</si>
  <si>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</si>
  <si>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</si>
  <si>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</si>
  <si>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</si>
  <si>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</si>
  <si>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</si>
  <si>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</si>
  <si>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</si>
  <si>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</si>
  <si>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</si>
  <si>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</si>
  <si>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</si>
  <si>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</si>
  <si>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</si>
  <si>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</si>
  <si>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</si>
  <si>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</si>
  <si>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</si>
  <si>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</si>
  <si>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</si>
  <si>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</si>
  <si>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</si>
  <si>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</si>
  <si>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</si>
  <si>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</si>
  <si>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</si>
  <si>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</si>
  <si>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</si>
  <si>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</si>
  <si>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</si>
  <si>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</si>
  <si>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</si>
  <si>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</si>
  <si>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</si>
  <si>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</si>
  <si>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</si>
  <si>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</si>
  <si>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</si>
  <si>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</si>
  <si>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</si>
  <si>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</si>
  <si>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</si>
  <si>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</si>
  <si>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</si>
  <si>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</si>
  <si>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</si>
  <si>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</si>
  <si>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</si>
  <si>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</si>
  <si>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</si>
  <si>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</si>
  <si>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</si>
  <si>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</si>
  <si>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</si>
  <si>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</si>
  <si>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</si>
  <si>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</si>
  <si>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</si>
  <si>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</si>
  <si>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</si>
  <si>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</si>
  <si>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</si>
  <si>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</si>
  <si>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</si>
  <si>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</si>
  <si>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</si>
  <si>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</si>
  <si>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</si>
  <si>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</si>
  <si>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</si>
  <si>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</si>
  <si>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</si>
  <si>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</si>
  <si>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</si>
  <si>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</si>
  <si>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</si>
  <si>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</si>
  <si>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</si>
  <si>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</si>
  <si>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</si>
  <si>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</si>
  <si>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</si>
  <si>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</si>
  <si>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</si>
  <si>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</si>
  <si>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</si>
  <si>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</si>
  <si>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</si>
  <si>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</si>
  <si>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</si>
  <si>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</si>
  <si>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</si>
  <si>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</si>
  <si>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</si>
  <si>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</si>
  <si>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</si>
  <si>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</si>
  <si>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</si>
  <si>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</si>
  <si>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</si>
  <si>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</si>
  <si>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</si>
  <si>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</si>
  <si>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</si>
  <si>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</si>
  <si>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</si>
  <si>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</si>
  <si>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</si>
  <si>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</si>
  <si>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</si>
  <si>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</si>
  <si>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</si>
  <si>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</si>
  <si>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</si>
  <si>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</si>
  <si>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</si>
  <si>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</si>
  <si>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</si>
  <si>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</si>
  <si>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</si>
  <si>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</si>
  <si>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</si>
  <si>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</si>
  <si>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</si>
  <si>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</si>
  <si>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</si>
  <si>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</si>
  <si>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</si>
  <si>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</si>
  <si>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</si>
  <si>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</si>
  <si>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</si>
  <si>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</si>
  <si>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</si>
  <si>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</si>
  <si>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</si>
  <si>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</si>
  <si>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</si>
  <si>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</si>
  <si>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</si>
  <si>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</si>
  <si>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</si>
  <si>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</si>
  <si>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</si>
  <si>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</si>
  <si>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</si>
  <si>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</si>
  <si>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</si>
  <si>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</si>
  <si>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</si>
  <si>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</si>
  <si>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</si>
  <si>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</si>
  <si>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</si>
  <si>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</si>
  <si>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</si>
  <si>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</si>
  <si>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</si>
  <si>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</si>
  <si>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</si>
  <si>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</si>
  <si>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</si>
  <si>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</si>
  <si>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</si>
  <si>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</si>
  <si>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</si>
  <si>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</si>
  <si>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</si>
  <si>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</si>
  <si>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</si>
  <si>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</si>
  <si>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</si>
  <si>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</si>
  <si>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</si>
  <si>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</si>
  <si>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</si>
  <si>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</si>
  <si>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</si>
  <si>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</si>
  <si>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</si>
  <si>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</si>
  <si>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</si>
  <si>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</si>
  <si>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</si>
  <si>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</si>
  <si>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</si>
  <si>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</si>
  <si>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</si>
  <si>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</si>
  <si>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</si>
  <si>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</si>
  <si>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</si>
  <si>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</si>
  <si>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</si>
  <si>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</si>
  <si>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</si>
  <si>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</si>
  <si>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</si>
  <si>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</si>
  <si>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</si>
  <si>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</si>
  <si>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</si>
  <si>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</si>
  <si>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</si>
  <si>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</si>
  <si>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</si>
  <si>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</si>
  <si>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</si>
  <si>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</si>
  <si>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</si>
  <si>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</si>
  <si>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</si>
  <si>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</si>
  <si>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</si>
  <si>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</si>
  <si>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</si>
  <si>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</si>
  <si>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</si>
  <si>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</si>
  <si>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</si>
  <si>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</si>
  <si>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</si>
  <si>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</si>
  <si>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</si>
  <si>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</si>
  <si>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</si>
  <si>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</si>
  <si>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</si>
  <si>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</si>
  <si>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</si>
  <si>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</si>
  <si>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</si>
  <si>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</si>
  <si>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</si>
  <si>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</si>
  <si>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</si>
  <si>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</si>
  <si>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</si>
  <si>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</si>
  <si>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</si>
  <si>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</si>
  <si>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</si>
  <si>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</si>
  <si>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</si>
  <si>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</si>
  <si>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</si>
  <si>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</si>
  <si>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</si>
  <si>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</si>
  <si>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</si>
  <si>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</si>
  <si>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</si>
  <si>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</si>
  <si>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</si>
  <si>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</si>
  <si>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</si>
  <si>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</si>
  <si>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</si>
  <si>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</si>
  <si>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</si>
  <si>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</si>
  <si>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</si>
  <si>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</si>
  <si>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</si>
  <si>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</si>
  <si>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</si>
  <si>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</si>
  <si>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</si>
  <si>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</si>
  <si>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</si>
  <si>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</si>
  <si>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</si>
  <si>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</si>
  <si>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</si>
  <si>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</si>
  <si>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</si>
  <si>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</si>
  <si>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</si>
  <si>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</si>
  <si>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</si>
  <si>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</si>
  <si>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</si>
  <si>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</si>
  <si>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</si>
  <si>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</si>
  <si>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</si>
  <si>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</si>
  <si>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</si>
  <si>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</si>
  <si>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</si>
  <si>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</si>
  <si>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</si>
  <si>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</si>
  <si>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</si>
  <si>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</si>
  <si>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</si>
  <si>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</si>
  <si>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</si>
  <si>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</si>
  <si>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</si>
  <si>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</si>
  <si>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</si>
  <si>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</si>
  <si>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</si>
  <si>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</si>
  <si>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</si>
  <si>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</si>
  <si>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</si>
  <si>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</si>
  <si>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</si>
  <si>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</si>
  <si>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</si>
  <si>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</si>
  <si>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</si>
  <si>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</si>
  <si>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</si>
  <si>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</si>
  <si>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</si>
  <si>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</si>
  <si>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</si>
  <si>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</si>
  <si>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</si>
  <si>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</si>
  <si>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</si>
  <si>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</si>
  <si>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</si>
  <si>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</si>
  <si>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</si>
  <si>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</si>
  <si>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</si>
  <si>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</si>
  <si>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</si>
  <si>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</si>
  <si>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</si>
  <si>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</si>
  <si>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</si>
  <si>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</si>
  <si>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</si>
  <si>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</si>
  <si>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</si>
  <si>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</si>
  <si>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</si>
  <si>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</si>
  <si>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</si>
  <si>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</si>
  <si>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</si>
  <si>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</si>
  <si>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</si>
  <si>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</si>
  <si>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</si>
  <si>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</si>
  <si>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</si>
  <si>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</si>
  <si>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</si>
  <si>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</si>
  <si>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</si>
  <si>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</si>
  <si>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</si>
  <si>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</si>
  <si>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</si>
  <si>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</si>
  <si>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</si>
  <si>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</si>
  <si>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</si>
  <si>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</si>
  <si>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</si>
  <si>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</si>
  <si>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</si>
  <si>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</si>
  <si>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</si>
  <si>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</si>
  <si>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</si>
  <si>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</si>
  <si>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</si>
  <si>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</si>
  <si>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</si>
  <si>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</si>
  <si>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</si>
  <si>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</si>
  <si>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</si>
  <si>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</si>
  <si>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</si>
  <si>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</si>
  <si>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</si>
  <si>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</si>
  <si>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</si>
  <si>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</si>
  <si>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</si>
  <si>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</si>
  <si>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</si>
  <si>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</si>
  <si>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</si>
  <si>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</si>
  <si>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</si>
  <si>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</si>
  <si>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</si>
  <si>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</si>
  <si>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</si>
  <si>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</si>
  <si>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</si>
  <si>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</si>
  <si>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</si>
  <si>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</si>
  <si>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</si>
  <si>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</si>
  <si>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</si>
  <si>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</si>
  <si>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</si>
  <si>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</si>
  <si>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</si>
  <si>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</si>
  <si>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</si>
  <si>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</si>
  <si>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</si>
  <si>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</si>
  <si>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</si>
  <si>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</si>
  <si>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</si>
  <si>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</si>
  <si>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</si>
  <si>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</si>
  <si>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</si>
  <si>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</si>
  <si>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</si>
  <si>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</si>
  <si>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</si>
  <si>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</si>
  <si>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</si>
  <si>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</si>
  <si>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</si>
  <si>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</si>
  <si>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</si>
  <si>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</si>
  <si>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</si>
  <si>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</si>
  <si>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</si>
  <si>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</si>
  <si>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</si>
  <si>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</si>
  <si>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</si>
  <si>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</si>
  <si>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</si>
  <si>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</si>
  <si>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</si>
  <si>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</si>
  <si>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</si>
  <si>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</si>
  <si>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</si>
  <si>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</si>
  <si>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</si>
  <si>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</si>
  <si>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</si>
  <si>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</si>
  <si>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</si>
  <si>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</si>
  <si>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</si>
  <si>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</si>
  <si>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</si>
  <si>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</si>
  <si>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</si>
  <si>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</si>
  <si>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</si>
  <si>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</si>
  <si>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</si>
  <si>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</si>
  <si>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</si>
  <si>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</si>
  <si>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</si>
  <si>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</si>
  <si>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</si>
  <si>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</si>
  <si>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</si>
  <si>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</si>
  <si>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</si>
  <si>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</si>
  <si>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</si>
  <si>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</si>
  <si>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</si>
  <si>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</si>
  <si>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</si>
  <si>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</si>
  <si>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</si>
  <si>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</si>
  <si>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</si>
  <si>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</si>
  <si>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</si>
  <si>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</si>
  <si>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</si>
  <si>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</si>
  <si>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</si>
  <si>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</si>
  <si>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</si>
  <si>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</si>
  <si>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</si>
  <si>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</si>
  <si>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</si>
  <si>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</si>
  <si>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</si>
  <si>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</si>
  <si>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</si>
  <si>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</si>
  <si>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</si>
  <si>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</si>
  <si>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</si>
  <si>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</si>
  <si>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</si>
  <si>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</si>
  <si>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</si>
  <si>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</si>
  <si>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</si>
  <si>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</si>
  <si>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</si>
  <si>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</si>
  <si>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</si>
  <si>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</si>
  <si>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</si>
  <si>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</si>
  <si>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</si>
  <si>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</si>
  <si>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</si>
  <si>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</si>
  <si>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</si>
  <si>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</si>
  <si>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</si>
  <si>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</si>
  <si>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</si>
  <si>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</si>
  <si>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</si>
  <si>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</si>
  <si>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</si>
  <si>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</si>
  <si>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</si>
  <si>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</si>
  <si>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</si>
  <si>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</si>
  <si>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</si>
  <si>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</si>
  <si>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</si>
  <si>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</si>
  <si>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</si>
  <si>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</si>
  <si>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</si>
  <si>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</si>
  <si>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</si>
  <si>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</si>
  <si>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</si>
  <si>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</si>
  <si>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</si>
  <si>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</si>
  <si>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</si>
  <si>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</si>
  <si>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</si>
  <si>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</si>
  <si>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</si>
  <si>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</si>
  <si>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</si>
  <si>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</si>
  <si>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</si>
  <si>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</si>
  <si>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</si>
  <si>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</si>
  <si>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</si>
  <si>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</si>
  <si>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</si>
  <si>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</si>
  <si>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</si>
  <si>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</si>
  <si>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</si>
  <si>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</si>
  <si>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</si>
  <si>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</si>
  <si>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</si>
  <si>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</si>
  <si>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</si>
  <si>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</si>
  <si>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</si>
  <si>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</si>
  <si>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</si>
  <si>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</si>
  <si>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</si>
  <si>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</si>
  <si>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</si>
  <si>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</si>
  <si>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</si>
  <si>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</si>
  <si>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</si>
  <si>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</si>
  <si>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</si>
  <si>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</si>
  <si>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</si>
  <si>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</si>
  <si>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</si>
  <si>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</si>
  <si>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</si>
  <si>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</si>
  <si>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</si>
  <si>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</si>
  <si>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</si>
  <si>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</si>
  <si>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</si>
  <si>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</si>
  <si>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</si>
  <si>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</si>
  <si>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</si>
  <si>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</si>
  <si>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</si>
  <si>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</si>
  <si>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</si>
  <si>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</si>
  <si>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</si>
  <si>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</si>
  <si>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</si>
  <si>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</si>
  <si>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</si>
  <si>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</si>
  <si>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</si>
  <si>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</si>
  <si>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</si>
  <si>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</si>
  <si>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</si>
  <si>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</si>
  <si>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</si>
  <si>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</si>
  <si>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</si>
  <si>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</si>
  <si>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</si>
  <si>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</si>
  <si>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</si>
  <si>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</si>
  <si>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</si>
  <si>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</si>
  <si>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</si>
  <si>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</si>
  <si>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</si>
  <si>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</si>
  <si>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</si>
  <si>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</si>
  <si>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</si>
  <si>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</si>
  <si>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</si>
  <si>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</si>
  <si>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</si>
  <si>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</si>
  <si>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</si>
  <si>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</si>
  <si>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</si>
  <si>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</si>
  <si>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</si>
  <si>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</si>
  <si>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</si>
  <si>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</si>
  <si>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</si>
  <si>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</si>
  <si>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</si>
  <si>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</si>
  <si>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</si>
  <si>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</si>
  <si>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</si>
  <si>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</si>
  <si>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</si>
  <si>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</si>
  <si>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</si>
  <si>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</si>
  <si>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</si>
  <si>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</si>
  <si>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</si>
  <si>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</si>
  <si>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</si>
  <si>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</si>
  <si>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</si>
  <si>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</si>
  <si>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</si>
  <si>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</si>
  <si>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</si>
  <si>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</si>
  <si>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</si>
  <si>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</si>
  <si>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</si>
  <si>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</si>
  <si>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</si>
  <si>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</si>
  <si>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</si>
  <si>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</si>
  <si>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</si>
  <si>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</si>
  <si>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</si>
  <si>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</si>
  <si>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</si>
  <si>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</si>
  <si>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</si>
  <si>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</si>
  <si>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</si>
  <si>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</si>
  <si>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</si>
  <si>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</si>
  <si>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</si>
  <si>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</si>
  <si>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</si>
  <si>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</si>
  <si>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</si>
  <si>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</si>
  <si>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</si>
  <si>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</si>
  <si>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</si>
  <si>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</si>
  <si>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</si>
  <si>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</si>
  <si>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</si>
  <si>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</si>
  <si>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</si>
  <si>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</si>
  <si>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</si>
  <si>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</si>
  <si>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</si>
  <si>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</si>
  <si>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</si>
  <si>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</si>
  <si>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</si>
  <si>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</si>
  <si>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</si>
  <si>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</si>
  <si>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</si>
  <si>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</si>
  <si>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</si>
  <si>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</si>
  <si>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</si>
  <si>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</si>
  <si>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</si>
  <si>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</si>
  <si>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</si>
  <si>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</si>
  <si>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</si>
  <si>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</si>
  <si>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</si>
  <si>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</si>
  <si>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</si>
  <si>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</si>
  <si>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</si>
  <si>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</si>
  <si>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</si>
  <si>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</si>
  <si>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</si>
  <si>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</si>
  <si>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</si>
  <si>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</si>
  <si>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</si>
  <si>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</si>
  <si>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</si>
  <si>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</si>
  <si>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</si>
  <si>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</si>
  <si>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</si>
  <si>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</si>
  <si>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</si>
  <si>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</si>
  <si>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</si>
  <si>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</si>
  <si>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</si>
  <si>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</si>
  <si>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</si>
  <si>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</si>
  <si>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</si>
  <si>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</si>
  <si>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</si>
  <si>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</si>
  <si>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</si>
  <si>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</si>
  <si>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</si>
  <si>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</si>
  <si>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</si>
  <si>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</si>
  <si>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</si>
  <si>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</si>
  <si>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</si>
  <si>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</si>
  <si>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</si>
  <si>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</si>
  <si>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</si>
  <si>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</si>
  <si>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</si>
  <si>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</si>
  <si>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</si>
  <si>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</si>
  <si>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</si>
  <si>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</si>
  <si>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</si>
  <si>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</si>
  <si>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</si>
  <si>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</si>
  <si>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</si>
  <si>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</si>
  <si>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</si>
  <si>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</si>
  <si>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</si>
  <si>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</si>
  <si>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</si>
  <si>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</si>
  <si>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</si>
  <si>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</si>
  <si>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</si>
  <si>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</si>
  <si>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</si>
  <si>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</si>
  <si>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</si>
  <si>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</si>
  <si>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</si>
  <si>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</si>
  <si>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</si>
  <si>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</si>
  <si>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</si>
  <si>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</si>
  <si>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</si>
  <si>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</si>
  <si>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</si>
  <si>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</si>
  <si>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</si>
  <si>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</si>
  <si>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</si>
  <si>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</si>
  <si>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</si>
  <si>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</si>
  <si>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</si>
  <si>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</si>
  <si>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</si>
  <si>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</si>
  <si>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</si>
  <si>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</si>
  <si>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</si>
  <si>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</si>
  <si>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</si>
  <si>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</si>
  <si>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</si>
  <si>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</si>
  <si>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</si>
  <si>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</si>
  <si>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</si>
  <si>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</si>
  <si>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</si>
  <si>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</si>
  <si>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</si>
  <si>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</si>
  <si>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</si>
  <si>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</si>
  <si>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</si>
  <si>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</si>
  <si>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</si>
  <si>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</si>
  <si>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</si>
  <si>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</si>
  <si>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</si>
  <si>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</si>
  <si>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</si>
  <si>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</si>
  <si>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</si>
  <si>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</si>
  <si>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</si>
  <si>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</si>
  <si>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</si>
  <si>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</si>
  <si>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</si>
  <si>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</si>
  <si>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</si>
  <si>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</si>
  <si>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</si>
  <si>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</si>
  <si>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</si>
  <si>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</si>
  <si>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</si>
  <si>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</si>
  <si>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</si>
  <si>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</si>
  <si>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</si>
  <si>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</si>
  <si>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</si>
  <si>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</si>
  <si>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</si>
  <si>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</si>
  <si>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</si>
  <si>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</si>
  <si>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</si>
  <si>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</si>
  <si>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</si>
  <si>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</si>
  <si>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</si>
  <si>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</si>
  <si>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</si>
  <si>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</si>
  <si>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</si>
  <si>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</si>
  <si>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</si>
  <si>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</si>
  <si>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</si>
  <si>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</si>
  <si>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</si>
  <si>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</si>
  <si>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</si>
  <si>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</si>
  <si>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</si>
  <si>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</si>
  <si>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</si>
  <si>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</si>
  <si>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</si>
  <si>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</si>
  <si>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</si>
  <si>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</si>
  <si>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</si>
  <si>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</si>
  <si>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</si>
  <si>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</si>
  <si>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</si>
  <si>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</si>
  <si>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</si>
  <si>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</si>
  <si>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</si>
  <si>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</si>
  <si>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</si>
  <si>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</si>
  <si>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</si>
  <si>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</si>
  <si>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</si>
  <si>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</si>
  <si>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</si>
  <si>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</si>
  <si>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</si>
  <si>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</si>
  <si>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</si>
  <si>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</si>
  <si>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</si>
  <si>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</si>
  <si>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</si>
  <si>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</si>
  <si>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</si>
  <si>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</si>
  <si>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</si>
  <si>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</si>
  <si>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</si>
  <si>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</si>
  <si>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</si>
  <si>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</si>
  <si>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</si>
  <si>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</si>
  <si>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</si>
  <si>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</si>
  <si>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</si>
  <si>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</si>
  <si>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</si>
  <si>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</si>
  <si>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</si>
  <si>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</si>
  <si>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</si>
  <si>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</si>
  <si>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</si>
  <si>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</si>
  <si>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</si>
  <si>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</si>
  <si>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</si>
  <si>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</si>
  <si>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</si>
  <si>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</si>
  <si>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</si>
  <si>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</si>
  <si>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</si>
  <si>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</si>
  <si>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</si>
  <si>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</si>
  <si>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</si>
  <si>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</si>
  <si>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</si>
  <si>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</si>
  <si>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</si>
  <si>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</si>
  <si>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</si>
  <si>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</si>
  <si>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</si>
  <si>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</si>
  <si>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</si>
  <si>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</si>
  <si>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</si>
  <si>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</si>
  <si>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</si>
  <si>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</si>
  <si>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</si>
  <si>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</si>
  <si>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</si>
  <si>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</si>
  <si>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</si>
  <si>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</si>
  <si>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</si>
  <si>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</si>
  <si>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</si>
  <si>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</si>
  <si>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</si>
  <si>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</si>
  <si>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</si>
  <si>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</si>
  <si>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</si>
  <si>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</si>
  <si>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</si>
  <si>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</si>
  <si>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</si>
  <si>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</si>
  <si>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</si>
  <si>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</si>
  <si>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</si>
  <si>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</si>
  <si>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</si>
  <si>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</si>
  <si>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</si>
  <si>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</si>
  <si>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</si>
  <si>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</si>
  <si>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</si>
  <si>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</si>
  <si>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</si>
  <si>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</si>
  <si>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</si>
  <si>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</si>
  <si>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</si>
  <si>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</si>
  <si>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</si>
  <si>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</si>
  <si>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</si>
  <si>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</si>
  <si>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</si>
  <si>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</si>
  <si>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</si>
  <si>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</si>
  <si>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</si>
  <si>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</si>
  <si>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</si>
  <si>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</si>
  <si>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</si>
  <si>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</si>
  <si>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</si>
  <si>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</si>
  <si>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</si>
  <si>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</si>
  <si>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</si>
  <si>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</si>
  <si>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</si>
  <si>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</si>
  <si>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</si>
  <si>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</si>
  <si>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</si>
  <si>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</si>
  <si>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</si>
  <si>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</si>
  <si>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</si>
  <si>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</si>
  <si>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</si>
  <si>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</si>
  <si>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</si>
  <si>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</si>
  <si>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</si>
  <si>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</si>
  <si>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</si>
  <si>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</si>
  <si>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</si>
  <si>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</si>
  <si>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</si>
  <si>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</si>
  <si>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</si>
  <si>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</si>
  <si>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</si>
  <si>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</si>
  <si>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</si>
  <si>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</si>
  <si>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</si>
  <si>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</si>
  <si>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</si>
  <si>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</si>
  <si>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</si>
  <si>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</si>
  <si>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</si>
  <si>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</si>
  <si>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</si>
  <si>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</si>
  <si>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</si>
  <si>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</si>
  <si>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</si>
  <si>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</si>
  <si>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</si>
  <si>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</si>
  <si>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</si>
  <si>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</si>
  <si>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</si>
  <si>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</si>
  <si>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</si>
  <si>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</si>
  <si>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</si>
  <si>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</si>
  <si>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</si>
  <si>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</si>
  <si>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</si>
  <si>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</si>
  <si>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</si>
  <si>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</si>
  <si>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</si>
  <si>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</si>
  <si>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</si>
  <si>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</si>
  <si>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</si>
  <si>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</si>
  <si>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</si>
  <si>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</si>
  <si>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</si>
  <si>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</si>
  <si>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</si>
  <si>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</si>
  <si>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</si>
  <si>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</si>
  <si>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</si>
  <si>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</si>
  <si>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</si>
  <si>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</si>
  <si>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</si>
  <si>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</si>
  <si>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</si>
  <si>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</si>
  <si>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</si>
  <si>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</si>
  <si>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</si>
  <si>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</si>
  <si>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</si>
  <si>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</si>
  <si>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</si>
  <si>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</si>
  <si>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</si>
  <si>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</si>
  <si>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</si>
  <si>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</si>
  <si>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</si>
  <si>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</si>
  <si>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</si>
  <si>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</si>
  <si>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</si>
  <si>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</si>
  <si>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</si>
  <si>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</si>
  <si>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</si>
  <si>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</si>
  <si>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</si>
  <si>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</si>
  <si>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</si>
  <si>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</si>
  <si>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</si>
  <si>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</si>
  <si>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</si>
  <si>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</si>
  <si>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</si>
  <si>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</si>
  <si>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</si>
  <si>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</si>
  <si>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</si>
  <si>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</si>
  <si>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</si>
  <si>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</si>
  <si>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</si>
  <si>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</si>
  <si>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</si>
  <si>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</si>
  <si>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</si>
  <si>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</si>
  <si>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</si>
  <si>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</si>
  <si>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</si>
  <si>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</si>
  <si>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</si>
  <si>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</si>
  <si>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</si>
  <si>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</si>
  <si>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</si>
  <si>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</si>
  <si>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</si>
  <si>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</si>
  <si>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</si>
  <si>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</si>
  <si>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</si>
  <si>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</si>
  <si>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</si>
  <si>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</si>
  <si>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</si>
  <si>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</si>
  <si>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</si>
  <si>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</si>
  <si>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</si>
  <si>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</si>
  <si>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</si>
  <si>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</si>
  <si>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</si>
  <si>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</si>
  <si>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</si>
  <si>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</si>
  <si>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</si>
  <si>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</si>
  <si>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</si>
  <si>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</si>
  <si>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</si>
  <si>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</si>
  <si>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</si>
  <si>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</si>
  <si>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</si>
  <si>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</si>
  <si>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</si>
  <si>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</si>
  <si>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</si>
  <si>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</si>
  <si>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</si>
  <si>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</si>
  <si>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</si>
  <si>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</si>
  <si>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</si>
  <si>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</si>
  <si>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</si>
  <si>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</si>
  <si>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</si>
  <si>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</si>
  <si>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</si>
  <si>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</si>
  <si>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</si>
  <si>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</si>
  <si>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</si>
  <si>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</si>
  <si>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</si>
  <si>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</si>
  <si>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</si>
  <si>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</si>
  <si>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</si>
  <si>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</si>
  <si>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</si>
  <si>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</si>
  <si>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</si>
  <si>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</si>
  <si>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</si>
  <si>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</si>
  <si>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</si>
  <si>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</si>
  <si>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</si>
  <si>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</si>
  <si>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</si>
  <si>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</si>
  <si>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</si>
  <si>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</si>
  <si>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</si>
  <si>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</si>
  <si>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</si>
  <si>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</si>
  <si>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</si>
  <si>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</si>
  <si>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</si>
  <si>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</si>
  <si>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</si>
  <si>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</si>
  <si>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</si>
  <si>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</si>
  <si>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</si>
  <si>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</si>
  <si>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</si>
  <si>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</si>
  <si>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</si>
  <si>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</si>
  <si>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</si>
  <si>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</si>
  <si>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</si>
  <si>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</si>
  <si>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</si>
  <si>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</si>
  <si>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</si>
  <si>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</si>
  <si>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</si>
  <si>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</si>
  <si>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</si>
  <si>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</si>
  <si>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</si>
  <si>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</si>
  <si>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</si>
  <si>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</si>
  <si>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</si>
  <si>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</si>
  <si>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</si>
  <si>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</si>
  <si>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</si>
  <si>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</si>
  <si>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</si>
  <si>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</si>
  <si>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</si>
  <si>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</si>
  <si>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</si>
  <si>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</si>
  <si>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</si>
  <si>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</si>
  <si>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</si>
  <si>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</si>
  <si>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</si>
  <si>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</si>
  <si>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</si>
  <si>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</si>
  <si>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</si>
  <si>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</si>
  <si>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</si>
  <si>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</si>
  <si>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</si>
  <si>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</si>
  <si>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</si>
  <si>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</si>
  <si>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</si>
  <si>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</si>
  <si>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</si>
  <si>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</si>
  <si>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</si>
  <si>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</si>
  <si>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</si>
  <si>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</si>
  <si>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</si>
  <si>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</si>
  <si>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</si>
  <si>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</si>
  <si>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</si>
  <si>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</si>
  <si>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</si>
  <si>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</si>
  <si>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</si>
  <si>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</si>
  <si>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</si>
  <si>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</si>
  <si>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</si>
  <si>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</si>
  <si>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</si>
  <si>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</si>
  <si>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</si>
  <si>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</si>
  <si>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</si>
  <si>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</si>
  <si>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</si>
  <si>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</si>
  <si>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</si>
  <si>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</si>
  <si>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</si>
  <si>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</si>
  <si>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</si>
  <si>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</si>
  <si>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</si>
  <si>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</si>
  <si>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</si>
  <si>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</si>
  <si>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</si>
  <si>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</si>
  <si>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</si>
  <si>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</si>
  <si>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</si>
  <si>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</si>
  <si>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</si>
  <si>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</si>
  <si>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</si>
  <si>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</si>
  <si>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</si>
  <si>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</si>
  <si>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</si>
  <si>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</si>
  <si>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</si>
  <si>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</si>
  <si>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</si>
  <si>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</si>
  <si>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</si>
  <si>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</si>
  <si>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</si>
  <si>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</si>
  <si>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</si>
  <si>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</si>
  <si>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</si>
  <si>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</si>
  <si>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</si>
  <si>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</si>
  <si>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</si>
  <si>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</si>
  <si>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</si>
  <si>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</si>
  <si>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</si>
  <si>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</si>
  <si>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</si>
  <si>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</si>
  <si>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</si>
  <si>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</si>
  <si>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</si>
  <si>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</si>
  <si>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</si>
  <si>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</si>
  <si>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</si>
  <si>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</si>
  <si>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</si>
  <si>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</si>
  <si>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</si>
  <si>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</si>
  <si>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</si>
  <si>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</si>
  <si>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</si>
  <si>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</si>
  <si>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</si>
  <si>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</si>
  <si>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</si>
  <si>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</si>
  <si>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</si>
  <si>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</si>
  <si>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</si>
  <si>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</si>
  <si>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</si>
  <si>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</si>
  <si>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</si>
  <si>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</si>
  <si>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</si>
  <si>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</si>
  <si>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</si>
  <si>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</si>
  <si>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</si>
  <si>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</si>
  <si>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</si>
  <si>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</si>
  <si>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</si>
  <si>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</si>
  <si>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</si>
  <si>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</si>
  <si>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</si>
  <si>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</si>
  <si>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</si>
  <si>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</si>
  <si>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</si>
  <si>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</si>
  <si>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</si>
  <si>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</si>
  <si>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</si>
  <si>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</si>
  <si>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</si>
  <si>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</si>
  <si>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</si>
  <si>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</si>
  <si>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</si>
  <si>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</si>
  <si>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</si>
  <si>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</si>
  <si>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</si>
  <si>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</si>
  <si>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</si>
  <si>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</si>
  <si>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</si>
  <si>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</si>
  <si>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</si>
  <si>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</si>
  <si>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</si>
  <si>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</si>
  <si>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</si>
  <si>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</si>
  <si>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</si>
  <si>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</si>
  <si>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</si>
  <si>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</si>
  <si>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</si>
  <si>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</si>
  <si>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</si>
  <si>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</si>
  <si>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</si>
  <si>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</si>
  <si>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</si>
  <si>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</si>
  <si>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</si>
  <si>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</si>
  <si>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</si>
  <si>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</si>
  <si>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</si>
  <si>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</si>
  <si>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</si>
  <si>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</si>
  <si>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</si>
  <si>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</si>
  <si>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</si>
  <si>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</si>
  <si>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</si>
  <si>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</si>
  <si>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</si>
  <si>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</si>
  <si>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</si>
  <si>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</si>
  <si>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</si>
  <si>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</si>
  <si>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</si>
  <si>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</si>
  <si>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</si>
  <si>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</si>
  <si>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</si>
  <si>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</si>
  <si>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</si>
  <si>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</si>
  <si>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</si>
  <si>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</si>
  <si>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</si>
  <si>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</si>
  <si>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</si>
  <si>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</si>
  <si>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</si>
  <si>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</si>
  <si>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</si>
  <si>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</si>
  <si>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</si>
  <si>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</si>
  <si>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</si>
  <si>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</si>
  <si>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</si>
  <si>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</si>
  <si>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</si>
  <si>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</si>
  <si>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</si>
  <si>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</si>
  <si>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</si>
  <si>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</si>
  <si>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</si>
  <si>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</si>
  <si>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</si>
  <si>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</si>
  <si>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</si>
  <si>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</si>
  <si>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</si>
  <si>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</si>
  <si>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</si>
  <si>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</si>
  <si>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</si>
  <si>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</si>
  <si>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</si>
  <si>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</si>
  <si>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</si>
  <si>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</si>
  <si>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</si>
  <si>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</si>
  <si>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</si>
  <si>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</si>
  <si>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</si>
  <si>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</si>
  <si>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</si>
  <si>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</si>
  <si>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</si>
  <si>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</si>
  <si>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</si>
  <si>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</si>
  <si>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</si>
  <si>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</si>
  <si>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</si>
  <si>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</si>
  <si>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</si>
  <si>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</si>
  <si>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</si>
  <si>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</si>
  <si>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</si>
  <si>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</si>
  <si>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</si>
  <si>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</si>
  <si>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</si>
  <si>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</si>
  <si>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</si>
  <si>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</si>
  <si>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</si>
  <si>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</si>
  <si>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</si>
  <si>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</si>
  <si>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</si>
  <si>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</si>
  <si>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</si>
  <si>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</si>
  <si>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</si>
  <si>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</si>
  <si>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</si>
  <si>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</si>
  <si>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</si>
  <si>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</si>
  <si>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</si>
  <si>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</si>
  <si>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</si>
  <si>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</si>
  <si>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</si>
  <si>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</si>
  <si>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</si>
  <si>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</si>
  <si>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</si>
  <si>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</si>
  <si>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</si>
  <si>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</si>
  <si>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</si>
  <si>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</si>
  <si>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</si>
  <si>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</si>
  <si>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</si>
  <si>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</si>
  <si>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</si>
  <si>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</si>
  <si>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</si>
  <si>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</si>
  <si>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</si>
  <si>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</si>
  <si>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</si>
  <si>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</si>
  <si>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</si>
  <si>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</si>
  <si>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</si>
  <si>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</si>
  <si>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</si>
  <si>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</si>
  <si>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</si>
  <si>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</si>
  <si>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</si>
  <si>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</si>
  <si>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</si>
  <si>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</si>
  <si>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</si>
  <si>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</si>
  <si>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</si>
  <si>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</si>
  <si>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</si>
  <si>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</si>
  <si>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</si>
  <si>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</si>
  <si>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</si>
  <si>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</si>
  <si>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</si>
  <si>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</si>
  <si>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</si>
  <si>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</si>
  <si>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</si>
  <si>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</si>
  <si>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</si>
  <si>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</si>
  <si>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</si>
  <si>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</si>
  <si>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</si>
  <si>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</si>
  <si>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</si>
  <si>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</si>
  <si>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</si>
  <si>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</si>
  <si>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</si>
  <si>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</si>
  <si>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</si>
  <si>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</si>
  <si>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</si>
  <si>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</si>
  <si>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</si>
  <si>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</si>
  <si>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</si>
  <si>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</si>
  <si>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</si>
  <si>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</si>
  <si>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</si>
  <si>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</si>
  <si>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</si>
  <si>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</si>
  <si>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</si>
  <si>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</si>
  <si>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</si>
  <si>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</si>
  <si>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</si>
  <si>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</si>
  <si>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</si>
  <si>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</si>
  <si>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</si>
  <si>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</si>
  <si>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</si>
  <si>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</si>
  <si>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</si>
  <si>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</si>
  <si>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</si>
  <si>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</si>
  <si>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</si>
  <si>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</si>
  <si>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</si>
  <si>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</si>
  <si>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</si>
  <si>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</si>
  <si>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</si>
  <si>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</si>
  <si>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</si>
  <si>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</si>
  <si>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</si>
  <si>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</si>
  <si>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</si>
  <si>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</si>
  <si>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</si>
  <si>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</si>
  <si>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</si>
  <si>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</si>
  <si>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</si>
  <si>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</si>
  <si>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</si>
  <si>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</si>
  <si>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</si>
  <si>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</si>
  <si>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</si>
  <si>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</si>
  <si>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</si>
  <si>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</si>
  <si>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</si>
  <si>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</si>
  <si>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</si>
  <si>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</si>
  <si>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</si>
  <si>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</si>
  <si>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</si>
  <si>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</si>
  <si>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</si>
  <si>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</si>
  <si>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</si>
  <si>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</si>
  <si>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</si>
  <si>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</si>
  <si>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</si>
  <si>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</si>
  <si>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</si>
  <si>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</si>
  <si>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</si>
  <si>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</si>
  <si>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</si>
  <si>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</si>
  <si>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</si>
  <si>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</si>
  <si>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</si>
  <si>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</si>
  <si>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</si>
  <si>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</si>
  <si>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</si>
  <si>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</si>
  <si>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</si>
  <si>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</si>
  <si>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</si>
  <si>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</si>
  <si>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</si>
  <si>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</si>
  <si>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</si>
  <si>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</si>
  <si>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</si>
  <si>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</si>
  <si>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</si>
  <si>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</si>
  <si>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</si>
  <si>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</si>
  <si>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</si>
  <si>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</si>
  <si>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</si>
  <si>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</si>
  <si>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</si>
  <si>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</si>
  <si>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</si>
  <si>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</si>
  <si>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</si>
  <si>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</si>
  <si>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</si>
  <si>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</si>
  <si>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</si>
  <si>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</si>
  <si>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</si>
  <si>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</si>
  <si>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</si>
  <si>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</si>
  <si>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</si>
  <si>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</si>
  <si>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</si>
  <si>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</si>
  <si>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</si>
  <si>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</si>
  <si>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</si>
  <si>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</si>
  <si>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</si>
  <si>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</si>
  <si>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</si>
  <si>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</si>
  <si>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</si>
  <si>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</si>
  <si>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</si>
  <si>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</si>
  <si>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</si>
  <si>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</si>
  <si>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</si>
  <si>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</si>
  <si>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</si>
  <si>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</si>
  <si>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</si>
  <si>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</si>
  <si>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</si>
  <si>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</si>
  <si>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</si>
  <si>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</si>
  <si>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</si>
  <si>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</si>
  <si>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</si>
  <si>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</si>
  <si>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</si>
  <si>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</si>
  <si>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</si>
  <si>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</si>
  <si>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</si>
  <si>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</si>
  <si>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</si>
  <si>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</si>
  <si>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</si>
  <si>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</si>
  <si>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</si>
  <si>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</si>
  <si>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</si>
  <si>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</si>
  <si>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</si>
  <si>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</si>
  <si>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</si>
  <si>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</si>
  <si>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</si>
  <si>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</si>
  <si>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</si>
  <si>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</si>
  <si>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</si>
  <si>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</si>
  <si>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</si>
  <si>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</si>
  <si>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</si>
  <si>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</si>
  <si>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</si>
  <si>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</si>
  <si>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</si>
  <si>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</si>
  <si>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</si>
  <si>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</si>
  <si>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</si>
  <si>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</si>
  <si>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</si>
  <si>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</si>
  <si>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</si>
  <si>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</si>
  <si>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</si>
  <si>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</si>
  <si>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</si>
  <si>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</si>
  <si>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</si>
  <si>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</si>
  <si>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</si>
  <si>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</si>
  <si>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</si>
  <si>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</si>
  <si>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</si>
  <si>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</si>
  <si>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</si>
  <si>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</si>
  <si>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</si>
  <si>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</si>
  <si>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</si>
  <si>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</si>
  <si>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</si>
  <si>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</si>
  <si>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</si>
  <si>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</si>
  <si>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</si>
  <si>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</si>
  <si>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</si>
  <si>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</si>
  <si>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</si>
  <si>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</si>
  <si>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</si>
  <si>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</si>
  <si>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</si>
  <si>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</si>
  <si>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</si>
  <si>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</si>
  <si>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</si>
  <si>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</si>
  <si>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</si>
  <si>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</si>
  <si>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</si>
  <si>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</si>
  <si>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</si>
  <si>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</si>
  <si>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</si>
  <si>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</si>
  <si>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</si>
  <si>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</si>
  <si>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</si>
  <si>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</si>
  <si>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</si>
  <si>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</si>
  <si>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</si>
  <si>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</si>
  <si>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</si>
  <si>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</si>
  <si>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</si>
  <si>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</si>
  <si>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</si>
  <si>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</si>
  <si>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</si>
  <si>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</si>
  <si>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</si>
  <si>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</si>
  <si>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</si>
  <si>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</si>
  <si>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</si>
  <si>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</si>
  <si>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</si>
  <si>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</si>
  <si>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</si>
  <si>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</si>
  <si>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</si>
  <si>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</si>
  <si>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</si>
  <si>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</si>
  <si>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</si>
  <si>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</si>
  <si>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</si>
  <si>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</si>
  <si>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</si>
  <si>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</si>
  <si>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</si>
  <si>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</si>
  <si>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</si>
  <si>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</si>
  <si>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</si>
  <si>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</si>
  <si>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</si>
  <si>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</si>
  <si>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</si>
  <si>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</si>
  <si>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</si>
  <si>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</si>
  <si>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</si>
  <si>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</si>
  <si>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</si>
  <si>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</si>
  <si>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</si>
  <si>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</si>
  <si>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</si>
  <si>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</si>
  <si>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</si>
  <si>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</si>
  <si>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</si>
  <si>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</si>
  <si>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</si>
  <si>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</si>
  <si>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</si>
  <si>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</si>
  <si>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</si>
  <si>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</si>
  <si>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</si>
  <si>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</si>
  <si>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</si>
  <si>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</si>
  <si>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</si>
  <si>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</si>
  <si>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</si>
  <si>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</si>
  <si>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</si>
  <si>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</si>
  <si>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</si>
  <si>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</si>
  <si>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</si>
  <si>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</si>
  <si>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</si>
  <si>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</si>
  <si>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</si>
  <si>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</si>
  <si>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</si>
  <si>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</si>
  <si>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</si>
  <si>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</si>
  <si>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</si>
  <si>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</si>
  <si>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</si>
  <si>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</si>
  <si>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</si>
  <si>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</si>
  <si>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</si>
  <si>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</si>
  <si>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</si>
  <si>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</si>
  <si>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</si>
  <si>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</si>
  <si>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</si>
  <si>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</si>
  <si>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</si>
  <si>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</si>
  <si>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</si>
  <si>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</si>
  <si>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</si>
  <si>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</si>
  <si>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</si>
  <si>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</si>
  <si>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</si>
  <si>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</si>
  <si>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</si>
  <si>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</si>
  <si>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</si>
  <si>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</si>
  <si>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</si>
  <si>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</si>
  <si>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</si>
  <si>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</si>
  <si>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</si>
  <si>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</si>
  <si>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</si>
  <si>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</si>
  <si>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</si>
  <si>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</si>
  <si>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</si>
  <si>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</si>
  <si>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</si>
  <si>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</si>
  <si>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</si>
  <si>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</si>
  <si>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</si>
  <si>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</si>
  <si>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</si>
  <si>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</si>
  <si>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</si>
  <si>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</si>
  <si>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</si>
  <si>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</si>
  <si>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</si>
  <si>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</si>
  <si>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</si>
  <si>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</si>
  <si>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</si>
  <si>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</si>
  <si>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</si>
  <si>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</si>
  <si>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</si>
  <si>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</si>
  <si>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</si>
  <si>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</si>
  <si>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</si>
  <si>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</si>
  <si>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</si>
  <si>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</si>
  <si>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</si>
  <si>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</si>
  <si>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</si>
  <si>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</si>
  <si>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</si>
  <si>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</si>
  <si>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</si>
  <si>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</si>
  <si>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</si>
  <si>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</si>
  <si>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</si>
  <si>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</si>
  <si>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</si>
  <si>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</si>
  <si>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</si>
  <si>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</si>
  <si>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</si>
  <si>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</si>
  <si>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</si>
  <si>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</si>
  <si>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</si>
  <si>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</si>
  <si>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</si>
  <si>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</si>
  <si>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</si>
  <si>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</si>
  <si>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</si>
  <si>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</si>
  <si>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</si>
  <si>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</si>
  <si>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</si>
  <si>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</si>
  <si>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</si>
  <si>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</si>
  <si>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</si>
  <si>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</si>
  <si>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</si>
  <si>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</si>
  <si>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</si>
  <si>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</si>
  <si>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</si>
  <si>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</si>
  <si>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</si>
  <si>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</si>
  <si>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</si>
  <si>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</si>
  <si>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</si>
  <si>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</si>
  <si>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</si>
  <si>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</si>
  <si>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</si>
  <si>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</si>
  <si>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</si>
  <si>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</si>
  <si>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</si>
  <si>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</si>
  <si>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</si>
  <si>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</si>
  <si>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</si>
  <si>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</si>
  <si>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</si>
  <si>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</si>
  <si>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</si>
  <si>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</si>
  <si>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</si>
  <si>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</si>
  <si>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</si>
  <si>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</si>
  <si>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</si>
  <si>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</si>
  <si>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</si>
  <si>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</si>
  <si>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</si>
  <si>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</si>
  <si>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</si>
  <si>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</si>
  <si>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</si>
  <si>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</si>
  <si>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</si>
  <si>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</si>
  <si>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</si>
  <si>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</si>
  <si>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</si>
  <si>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</si>
  <si>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</si>
  <si>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</si>
  <si>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</si>
  <si>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</si>
  <si>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</si>
  <si>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</si>
  <si>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</si>
  <si>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</si>
  <si>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</si>
  <si>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</si>
  <si>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</si>
  <si>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</si>
  <si>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</si>
  <si>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</si>
  <si>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</si>
  <si>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</si>
  <si>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</si>
  <si>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</si>
  <si>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</si>
  <si>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</si>
  <si>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</si>
  <si>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</si>
  <si>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</si>
  <si>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</si>
  <si>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</si>
  <si>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</si>
  <si>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</si>
  <si>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</si>
  <si>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</si>
  <si>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</si>
  <si>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</si>
  <si>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</si>
  <si>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</si>
  <si>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</si>
  <si>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</si>
  <si>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</si>
  <si>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</si>
  <si>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</si>
  <si>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</si>
  <si>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</si>
  <si>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</si>
  <si>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</si>
  <si>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</si>
  <si>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</si>
  <si>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</si>
  <si>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</si>
  <si>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</si>
  <si>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</si>
  <si>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</si>
  <si>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</si>
  <si>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</si>
  <si>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</si>
  <si>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</si>
  <si>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</si>
  <si>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</si>
  <si>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</si>
  <si>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</si>
  <si>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</si>
  <si>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</si>
  <si>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</si>
  <si>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</si>
  <si>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</si>
  <si>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</si>
  <si>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</si>
  <si>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</si>
  <si>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</si>
  <si>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</si>
  <si>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</si>
  <si>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</si>
  <si>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</si>
  <si>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</si>
  <si>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</si>
  <si>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</si>
  <si>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</si>
  <si>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</si>
  <si>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</si>
  <si>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</si>
  <si>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</si>
  <si>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</si>
  <si>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</si>
  <si>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</si>
  <si>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</si>
  <si>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</si>
  <si>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</si>
  <si>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</si>
  <si>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</si>
  <si>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</si>
  <si>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</si>
  <si>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</si>
  <si>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</si>
  <si>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</si>
  <si>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</si>
  <si>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</si>
  <si>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</si>
  <si>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</si>
  <si>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</si>
  <si>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</si>
  <si>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</si>
  <si>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</si>
  <si>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</si>
  <si>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</si>
  <si>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</si>
  <si>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</si>
  <si>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</si>
  <si>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</si>
  <si>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</si>
  <si>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</si>
  <si>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</si>
  <si>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</si>
  <si>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</si>
  <si>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</si>
  <si>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</si>
  <si>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</si>
  <si>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</si>
  <si>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</si>
  <si>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</si>
  <si>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</si>
  <si>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</si>
  <si>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</si>
  <si>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</si>
  <si>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</si>
  <si>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</si>
  <si>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</si>
  <si>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</si>
  <si>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</si>
  <si>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</si>
  <si>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</si>
  <si>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</si>
  <si>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</si>
  <si>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</si>
  <si>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</si>
  <si>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</si>
  <si>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</si>
  <si>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</si>
  <si>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</si>
  <si>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</si>
  <si>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</si>
  <si>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</si>
  <si>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</si>
  <si>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</si>
  <si>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</si>
  <si>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</si>
  <si>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</si>
  <si>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</si>
  <si>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</si>
  <si>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</si>
  <si>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</si>
  <si>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</si>
  <si>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</si>
  <si>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</si>
  <si>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</si>
  <si>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</si>
  <si>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</si>
  <si>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</si>
  <si>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</si>
  <si>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</si>
  <si>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</si>
  <si>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</si>
  <si>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</si>
  <si>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</si>
  <si>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</si>
  <si>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</si>
  <si>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</si>
  <si>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</si>
  <si>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</si>
  <si>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</si>
  <si>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</si>
  <si>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</si>
  <si>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</si>
  <si>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</si>
  <si>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</si>
  <si>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</si>
  <si>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</si>
  <si>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</si>
  <si>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</si>
  <si>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</si>
  <si>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</si>
  <si>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</si>
  <si>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</si>
  <si>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</si>
  <si>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</si>
  <si>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</si>
  <si>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</si>
  <si>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</si>
  <si>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</si>
  <si>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</si>
  <si>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</si>
  <si>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</si>
  <si>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</si>
  <si>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</si>
  <si>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</si>
  <si>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</si>
  <si>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</si>
  <si>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</si>
  <si>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</si>
  <si>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</si>
  <si>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</si>
  <si>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</si>
  <si>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</si>
  <si>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</si>
  <si>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</si>
  <si>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</si>
  <si>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</si>
  <si>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</si>
  <si>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</si>
  <si>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</si>
  <si>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</si>
  <si>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</si>
  <si>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</si>
  <si>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</si>
  <si>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</si>
  <si>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</si>
  <si>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</si>
  <si>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</si>
  <si>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</si>
  <si>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</si>
  <si>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</si>
  <si>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</si>
  <si>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</si>
  <si>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</si>
  <si>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</si>
  <si>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</si>
  <si>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</si>
  <si>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</si>
  <si>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</si>
  <si>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</si>
  <si>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</si>
  <si>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</si>
  <si>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</si>
  <si>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</si>
  <si>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</si>
  <si>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</si>
  <si>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</si>
  <si>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</si>
  <si>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</si>
  <si>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</si>
  <si>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</si>
  <si>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</si>
  <si>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</si>
  <si>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</si>
  <si>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</si>
  <si>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</si>
  <si>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</si>
  <si>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</si>
  <si>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</si>
  <si>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</si>
  <si>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</si>
  <si>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</si>
  <si>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</si>
  <si>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</si>
  <si>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</si>
  <si>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</si>
  <si>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</si>
  <si>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</si>
  <si>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</si>
  <si>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</si>
  <si>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</si>
  <si>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</si>
  <si>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</si>
  <si>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</si>
  <si>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</si>
  <si>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</si>
  <si>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</si>
  <si>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</si>
  <si>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</si>
  <si>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</si>
  <si>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</si>
  <si>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</si>
  <si>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</si>
  <si>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</si>
  <si>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</si>
  <si>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</si>
  <si>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</si>
  <si>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</si>
  <si>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</si>
  <si>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</si>
  <si>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</si>
  <si>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</si>
  <si>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</si>
  <si>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</si>
  <si>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</si>
  <si>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</si>
  <si>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</si>
  <si>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</si>
  <si>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</si>
  <si>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</si>
  <si>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</si>
  <si>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</si>
  <si>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</si>
  <si>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</si>
  <si>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</si>
  <si>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</si>
  <si>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</si>
  <si>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</si>
  <si>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</si>
  <si>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</si>
  <si>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</si>
  <si>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</si>
  <si>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</si>
  <si>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</si>
  <si>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</si>
  <si>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</si>
  <si>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</si>
  <si>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</si>
  <si>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</si>
  <si>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</si>
  <si>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</si>
  <si>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</si>
  <si>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</si>
  <si>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</si>
  <si>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</si>
  <si>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</si>
  <si>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</si>
  <si>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</si>
  <si>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</si>
  <si>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</si>
  <si>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</si>
  <si>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</si>
  <si>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</si>
  <si>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</si>
  <si>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</si>
  <si>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</si>
  <si>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</si>
  <si>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</si>
  <si>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</si>
  <si>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</si>
  <si>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</si>
  <si>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</si>
  <si>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</si>
  <si>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</si>
  <si>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</si>
  <si>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</si>
  <si>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</si>
  <si>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</si>
  <si>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</si>
  <si>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</si>
  <si>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</si>
  <si>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</si>
  <si>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</si>
  <si>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</si>
  <si>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</si>
  <si>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</si>
  <si>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</si>
  <si>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</si>
  <si>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</si>
  <si>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</si>
  <si>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</si>
  <si>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</si>
  <si>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</si>
  <si>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</si>
  <si>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</si>
  <si>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</si>
  <si>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</si>
  <si>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</si>
  <si>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</si>
  <si>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</si>
  <si>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</si>
  <si>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</si>
  <si>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</si>
  <si>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</si>
  <si>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</si>
  <si>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</si>
  <si>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</si>
  <si>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</si>
  <si>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</si>
  <si>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</si>
  <si>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</si>
  <si>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</si>
  <si>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</si>
  <si>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</si>
  <si>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</si>
  <si>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</si>
  <si>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</si>
  <si>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</si>
  <si>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</si>
  <si>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</si>
  <si>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</si>
  <si>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</si>
  <si>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</si>
  <si>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</si>
  <si>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</si>
  <si>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</si>
  <si>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</si>
  <si>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</si>
  <si>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</si>
  <si>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</si>
  <si>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</si>
  <si>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</si>
  <si>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</si>
  <si>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</si>
  <si>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</si>
  <si>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</si>
  <si>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</si>
  <si>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</si>
  <si>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</si>
  <si>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</si>
  <si>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</si>
  <si>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</si>
  <si>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</si>
  <si>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</si>
  <si>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</si>
  <si>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</si>
  <si>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</si>
  <si>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</si>
  <si>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</si>
  <si>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</si>
  <si>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</si>
  <si>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</si>
  <si>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</si>
  <si>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</si>
  <si>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</si>
  <si>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</si>
  <si>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</si>
  <si>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</si>
  <si>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</si>
  <si>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</si>
  <si>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</si>
  <si>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</si>
  <si>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</si>
  <si>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</si>
  <si>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</si>
  <si>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</si>
  <si>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</si>
  <si>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</si>
  <si>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</si>
  <si>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</si>
  <si>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</si>
  <si>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</si>
  <si>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</si>
  <si>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</si>
  <si>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</si>
  <si>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</si>
  <si>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</si>
  <si>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</si>
  <si>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</si>
  <si>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</si>
  <si>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</si>
  <si>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</si>
  <si>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</si>
  <si>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</si>
  <si>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</si>
  <si>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</si>
  <si>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</si>
  <si>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</si>
  <si>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</si>
  <si>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</si>
  <si>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</si>
  <si>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</si>
  <si>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</si>
  <si>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</si>
  <si>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</si>
  <si>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</si>
  <si>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</si>
  <si>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</si>
  <si>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</si>
  <si>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</si>
  <si>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</si>
  <si>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</si>
  <si>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</si>
  <si>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</si>
  <si>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</si>
  <si>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</si>
  <si>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</si>
  <si>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</si>
  <si>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</si>
  <si>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</si>
  <si>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</si>
  <si>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</si>
  <si>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</si>
  <si>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</si>
  <si>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</si>
  <si>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</si>
  <si>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</si>
  <si>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</si>
  <si>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</si>
  <si>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</si>
  <si>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</si>
  <si>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</si>
  <si>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</si>
  <si>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</si>
  <si>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</si>
  <si>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</si>
  <si>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</si>
  <si>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</si>
  <si>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</si>
  <si>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</si>
  <si>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</si>
  <si>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</si>
  <si>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</si>
  <si>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</si>
  <si>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</si>
  <si>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</si>
  <si>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</si>
  <si>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</si>
  <si>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</si>
  <si>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</si>
  <si>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</si>
  <si>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</si>
  <si>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</si>
  <si>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</si>
  <si>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</si>
  <si>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</si>
  <si>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</si>
  <si>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</si>
  <si>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</si>
  <si>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</si>
  <si>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</si>
  <si>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</si>
  <si>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</si>
  <si>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</si>
  <si>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</si>
  <si>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</si>
  <si>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</si>
  <si>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</si>
  <si>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</si>
  <si>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</si>
  <si>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</si>
  <si>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</si>
  <si>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</si>
  <si>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</si>
  <si>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</si>
  <si>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</si>
  <si>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</si>
  <si>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</si>
  <si>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</si>
  <si>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</si>
  <si>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</si>
  <si>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</si>
  <si>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</si>
  <si>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</si>
  <si>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</si>
  <si>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</si>
  <si>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</si>
  <si>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</si>
  <si>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</si>
  <si>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</si>
  <si>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</si>
  <si>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</si>
  <si>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</si>
  <si>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</si>
  <si>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</si>
  <si>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</si>
  <si>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</si>
  <si>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</si>
  <si>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</si>
  <si>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</si>
  <si>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</si>
  <si>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</si>
  <si>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</si>
  <si>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</si>
  <si>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</si>
  <si>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</si>
  <si>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</si>
  <si>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</si>
  <si>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</si>
  <si>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</si>
  <si>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</si>
  <si>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</si>
  <si>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</si>
  <si>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</si>
  <si>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</si>
  <si>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</si>
  <si>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</si>
  <si>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</si>
  <si>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</si>
  <si>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</si>
  <si>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</si>
  <si>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</si>
  <si>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</si>
  <si>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</si>
  <si>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</si>
  <si>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</si>
  <si>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</si>
  <si>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</si>
  <si>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</si>
  <si>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</si>
  <si>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</si>
  <si>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</si>
  <si>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</si>
  <si>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</si>
  <si>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</si>
  <si>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</si>
  <si>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</si>
  <si>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</si>
  <si>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</si>
  <si>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</si>
  <si>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</si>
  <si>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</si>
  <si>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</si>
  <si>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</si>
  <si>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</si>
  <si>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</si>
  <si>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</si>
  <si>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</si>
  <si>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</si>
  <si>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</si>
  <si>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</si>
  <si>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</si>
  <si>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</si>
  <si>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</si>
  <si>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</si>
  <si>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</si>
  <si>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</si>
  <si>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</si>
  <si>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</si>
  <si>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</si>
  <si>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</si>
  <si>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</si>
  <si>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</si>
  <si>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</si>
  <si>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</si>
  <si>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</si>
  <si>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</si>
  <si>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</si>
  <si>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</si>
  <si>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</si>
  <si>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</si>
  <si>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</si>
  <si>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</si>
  <si>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</si>
  <si>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</si>
  <si>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</si>
  <si>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</si>
  <si>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</si>
  <si>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</si>
  <si>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</si>
  <si>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</si>
  <si>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</si>
  <si>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</si>
  <si>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</si>
  <si>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</si>
  <si>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</si>
  <si>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</si>
  <si>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</si>
  <si>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</si>
  <si>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</si>
  <si>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</si>
  <si>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</si>
  <si>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</si>
  <si>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</si>
  <si>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</si>
  <si>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</si>
  <si>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</si>
  <si>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</si>
  <si>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</si>
  <si>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</si>
  <si>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</si>
  <si>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</si>
  <si>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</si>
  <si>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</si>
  <si>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</si>
  <si>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</si>
  <si>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</si>
  <si>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</si>
  <si>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</si>
  <si>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</si>
  <si>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</si>
  <si>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</si>
  <si>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</si>
  <si>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</si>
  <si>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</si>
  <si>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</si>
  <si>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</si>
  <si>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</si>
  <si>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</si>
  <si>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</si>
  <si>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</si>
  <si>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</si>
  <si>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</si>
  <si>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</si>
  <si>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</si>
  <si>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</si>
  <si>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</si>
  <si>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</si>
  <si>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</si>
  <si>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</si>
  <si>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</si>
  <si>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</si>
  <si>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</si>
  <si>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</si>
  <si>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</si>
  <si>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</si>
  <si>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</si>
  <si>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</si>
  <si>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</si>
  <si>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</si>
  <si>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</si>
  <si>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</si>
  <si>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</si>
  <si>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</si>
  <si>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</si>
  <si>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</si>
  <si>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</si>
  <si>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</si>
  <si>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</si>
  <si>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</si>
  <si>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</si>
  <si>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</si>
  <si>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</si>
  <si>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</si>
  <si>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</si>
  <si>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</si>
  <si>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</si>
  <si>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</si>
  <si>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</si>
  <si>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</si>
  <si>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</si>
  <si>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</si>
  <si>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</si>
  <si>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</si>
  <si>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</si>
  <si>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</si>
  <si>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</si>
  <si>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</si>
  <si>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</si>
  <si>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</si>
  <si>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</si>
  <si>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</si>
  <si>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</si>
  <si>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</si>
  <si>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</si>
  <si>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</si>
  <si>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</si>
  <si>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</si>
  <si>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</si>
  <si>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</si>
  <si>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</si>
  <si>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</si>
  <si>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</si>
  <si>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</si>
  <si>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</si>
  <si>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</si>
  <si>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</si>
  <si>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</si>
  <si>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</si>
  <si>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</si>
  <si>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</si>
  <si>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</si>
  <si>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</si>
  <si>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</si>
  <si>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</si>
  <si>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</si>
  <si>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</si>
  <si>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</si>
  <si>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</si>
  <si>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</si>
  <si>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</si>
  <si>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</si>
  <si>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</si>
  <si>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</si>
  <si>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</si>
  <si>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</si>
  <si>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</si>
  <si>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</si>
  <si>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</si>
  <si>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</si>
  <si>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</si>
  <si>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</si>
  <si>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</si>
  <si>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</si>
  <si>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</si>
  <si>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</si>
  <si>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</si>
  <si>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</si>
  <si>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</si>
  <si>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</si>
  <si>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</si>
  <si>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</si>
  <si>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</si>
  <si>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</si>
  <si>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</si>
  <si>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</si>
  <si>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</si>
  <si>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</si>
  <si>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</si>
  <si>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</si>
  <si>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</si>
  <si>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</si>
  <si>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</si>
  <si>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</si>
  <si>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</si>
  <si>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</si>
  <si>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</si>
  <si>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</si>
  <si>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</si>
  <si>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</si>
  <si>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</si>
  <si>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</si>
  <si>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</si>
  <si>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</si>
  <si>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</si>
  <si>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</si>
  <si>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</si>
  <si>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</si>
  <si>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</si>
  <si>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</si>
  <si>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</si>
  <si>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</si>
  <si>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</si>
  <si>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</si>
  <si>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</si>
  <si>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</si>
  <si>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</si>
  <si>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</si>
  <si>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</si>
  <si>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</si>
  <si>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</si>
  <si>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</si>
  <si>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</si>
  <si>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</si>
  <si>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</si>
  <si>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</si>
  <si>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</si>
  <si>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</si>
  <si>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</si>
  <si>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</si>
  <si>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</si>
  <si>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</si>
  <si>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</si>
  <si>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</si>
  <si>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</si>
  <si>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</si>
  <si>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</si>
  <si>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</si>
  <si>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</si>
  <si>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</si>
  <si>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</si>
  <si>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</si>
  <si>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</si>
  <si>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</si>
  <si>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</si>
  <si>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</si>
  <si>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</si>
  <si>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</si>
  <si>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</si>
  <si>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</si>
  <si>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</si>
  <si>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</si>
  <si>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</si>
  <si>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</si>
  <si>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</si>
  <si>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</si>
  <si>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</si>
  <si>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</si>
  <si>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</si>
  <si>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</si>
  <si>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</si>
  <si>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</si>
  <si>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</si>
  <si>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</si>
  <si>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</si>
  <si>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</si>
  <si>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</si>
  <si>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</si>
  <si>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</si>
  <si>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</si>
  <si>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</si>
  <si>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</si>
  <si>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</si>
  <si>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</si>
  <si>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</si>
  <si>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</si>
  <si>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</si>
  <si>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</si>
  <si>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</si>
  <si>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</si>
  <si>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</si>
  <si>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</si>
  <si>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</si>
  <si>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</si>
  <si>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</si>
  <si>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</si>
  <si>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</si>
  <si>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</si>
  <si>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</si>
  <si>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</si>
  <si>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</si>
  <si>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</si>
  <si>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</si>
  <si>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</si>
  <si>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</si>
  <si>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</si>
  <si>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</si>
  <si>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</si>
  <si>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</si>
  <si>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</si>
  <si>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</si>
  <si>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</si>
  <si>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</si>
  <si>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</si>
  <si>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</si>
  <si>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</si>
  <si>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</si>
  <si>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</si>
  <si>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</si>
  <si>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</si>
  <si>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</si>
  <si>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</si>
  <si>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</si>
  <si>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</si>
  <si>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</si>
  <si>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</si>
  <si>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</si>
  <si>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</si>
  <si>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</si>
  <si>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</si>
  <si>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</si>
  <si>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</si>
  <si>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</si>
  <si>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</si>
  <si>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</si>
  <si>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</si>
  <si>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</si>
  <si>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</si>
  <si>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</si>
  <si>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</si>
  <si>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</si>
  <si>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</si>
  <si>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</si>
  <si>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</si>
  <si>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</si>
  <si>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</si>
  <si>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</si>
  <si>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</si>
  <si>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</si>
  <si>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</si>
  <si>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</si>
  <si>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</si>
  <si>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</si>
  <si>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</si>
  <si>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</si>
  <si>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</si>
  <si>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</si>
  <si>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</si>
  <si>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</si>
  <si>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</si>
  <si>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</si>
  <si>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</si>
  <si>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</si>
  <si>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</si>
  <si>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</si>
  <si>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</si>
  <si>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</si>
  <si>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</si>
  <si>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</si>
  <si>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</si>
  <si>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</si>
  <si>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</si>
  <si>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</si>
  <si>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</si>
  <si>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</si>
  <si>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</si>
  <si>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</si>
  <si>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</si>
  <si>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</si>
  <si>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</si>
  <si>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</si>
  <si>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</si>
  <si>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</si>
  <si>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</si>
  <si>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</si>
  <si>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</si>
  <si>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</si>
  <si>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</si>
  <si>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</si>
  <si>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</si>
  <si>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</si>
  <si>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</si>
  <si>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</si>
  <si>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</si>
  <si>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</si>
  <si>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</si>
  <si>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</si>
  <si>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</si>
  <si>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</si>
  <si>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</si>
  <si>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</si>
  <si>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</si>
  <si>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</si>
  <si>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</si>
  <si>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</si>
  <si>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</si>
  <si>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</si>
  <si>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</si>
  <si>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</si>
  <si>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</si>
  <si>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</si>
  <si>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</si>
  <si>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</si>
  <si>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</si>
  <si>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</si>
  <si>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</si>
  <si>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</si>
  <si>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</si>
  <si>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</si>
  <si>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</si>
  <si>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</si>
  <si>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</si>
  <si>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</si>
  <si>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</si>
  <si>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</si>
  <si>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</si>
  <si>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</si>
  <si>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</si>
  <si>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</si>
  <si>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</si>
  <si>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</si>
  <si>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</si>
  <si>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</si>
  <si>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</si>
  <si>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</si>
  <si>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</si>
  <si>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</si>
  <si>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</si>
  <si>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</si>
  <si>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</si>
  <si>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</si>
  <si>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</si>
  <si>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</si>
  <si>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</si>
  <si>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</si>
  <si>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</si>
  <si>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</si>
  <si>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</si>
  <si>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</si>
  <si>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</si>
  <si>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</si>
  <si>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</si>
  <si>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</si>
  <si>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</si>
  <si>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</si>
  <si>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</si>
  <si>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</si>
  <si>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</si>
  <si>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</si>
  <si>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</si>
  <si>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</si>
  <si>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</si>
  <si>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</si>
  <si>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</si>
  <si>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</si>
  <si>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</si>
  <si>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</si>
  <si>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</si>
  <si>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</si>
  <si>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</si>
  <si>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</si>
  <si>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</si>
  <si>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</si>
  <si>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</si>
  <si>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</si>
  <si>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</si>
  <si>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</si>
  <si>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</si>
  <si>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</si>
  <si>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</si>
  <si>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</si>
  <si>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</si>
  <si>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</si>
  <si>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</si>
  <si>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</si>
  <si>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</si>
  <si>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</si>
  <si>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</si>
  <si>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</si>
  <si>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</si>
  <si>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</si>
  <si>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</si>
  <si>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</si>
  <si>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</si>
  <si>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</si>
  <si>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</si>
  <si>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</si>
  <si>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</si>
  <si>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</si>
  <si>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</si>
  <si>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</si>
  <si>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</si>
  <si>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</si>
  <si>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</si>
  <si>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</si>
  <si>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</si>
  <si>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</si>
  <si>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</si>
  <si>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</si>
  <si>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</si>
  <si>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</si>
  <si>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</si>
  <si>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</si>
  <si>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</si>
  <si>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</si>
  <si>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</si>
  <si>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</si>
  <si>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</si>
  <si>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</si>
  <si>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</si>
  <si>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</si>
  <si>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</si>
  <si>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</si>
  <si>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</si>
  <si>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</si>
  <si>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</si>
  <si>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</si>
  <si>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</si>
  <si>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</si>
  <si>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</si>
  <si>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</si>
  <si>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</si>
  <si>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</si>
  <si>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</si>
  <si>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</si>
  <si>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</si>
  <si>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</si>
  <si>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</si>
  <si>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</si>
  <si>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</si>
  <si>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</si>
  <si>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</si>
  <si>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</si>
  <si>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</si>
  <si>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</si>
  <si>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</si>
  <si>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</si>
  <si>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</si>
  <si>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</si>
  <si>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</si>
  <si>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</si>
  <si>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</si>
  <si>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</si>
  <si>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</si>
  <si>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</si>
  <si>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</si>
  <si>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</si>
  <si>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</si>
  <si>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</si>
  <si>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</si>
  <si>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</si>
  <si>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</si>
  <si>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</si>
  <si>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</si>
  <si>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</si>
  <si>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</si>
  <si>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</si>
  <si>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</si>
  <si>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</si>
  <si>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</si>
  <si>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</si>
  <si>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</si>
  <si>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</si>
  <si>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</si>
  <si>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</si>
  <si>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</si>
  <si>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</si>
  <si>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</si>
  <si>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</si>
  <si>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</si>
  <si>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</si>
  <si>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</si>
  <si>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</si>
  <si>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</si>
  <si>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</si>
  <si>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</si>
  <si>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</si>
  <si>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</si>
  <si>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</si>
  <si>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</si>
  <si>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</si>
  <si>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</si>
  <si>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</si>
  <si>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</si>
  <si>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</si>
  <si>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</si>
  <si>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</si>
  <si>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</si>
  <si>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</si>
  <si>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</si>
  <si>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</si>
  <si>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</si>
  <si>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</si>
  <si>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</si>
  <si>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</si>
  <si>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</si>
  <si>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</si>
  <si>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</si>
  <si>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</si>
  <si>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</si>
  <si>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</si>
  <si>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</si>
  <si>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</si>
  <si>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</si>
  <si>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</si>
  <si>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</si>
  <si>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</si>
  <si>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</si>
  <si>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</si>
  <si>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</si>
  <si>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</si>
  <si>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</si>
  <si>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</si>
  <si>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</si>
  <si>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</si>
  <si>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</si>
  <si>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</si>
  <si>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</si>
  <si>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</si>
  <si>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</si>
  <si>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</si>
  <si>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</si>
  <si>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</si>
  <si>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</si>
  <si>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</si>
  <si>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</si>
  <si>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</si>
  <si>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</si>
  <si>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</si>
  <si>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</si>
  <si>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</si>
  <si>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</si>
  <si>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</si>
  <si>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</si>
  <si>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</si>
  <si>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</si>
  <si>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</si>
  <si>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</si>
  <si>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</si>
  <si>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</si>
  <si>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</si>
  <si>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</si>
  <si>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</si>
  <si>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</si>
  <si>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</si>
  <si>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</si>
  <si>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</si>
  <si>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</si>
  <si>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</si>
  <si>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</si>
  <si>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</si>
  <si>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</si>
  <si>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</si>
  <si>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</si>
  <si>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</si>
  <si>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</si>
  <si>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</si>
  <si>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</si>
  <si>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</si>
  <si>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</si>
  <si>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</si>
  <si>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</si>
  <si>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</si>
  <si>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</si>
  <si>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</si>
  <si>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</si>
  <si>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</si>
  <si>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</si>
  <si>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</si>
  <si>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</si>
  <si>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</si>
  <si>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</si>
  <si>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</si>
  <si>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</si>
  <si>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</si>
  <si>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</si>
  <si>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</si>
  <si>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</si>
  <si>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</si>
  <si>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</si>
  <si>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</si>
  <si>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</si>
  <si>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</si>
  <si>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</si>
  <si>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</si>
  <si>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</si>
  <si>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</si>
  <si>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</si>
  <si>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</si>
  <si>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</si>
  <si>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</si>
  <si>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</si>
  <si>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</si>
  <si>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</si>
  <si>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</si>
  <si>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</si>
  <si>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</si>
  <si>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</si>
  <si>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</si>
  <si>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</si>
  <si>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</si>
  <si>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</si>
  <si>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</si>
  <si>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</si>
  <si>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</si>
  <si>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</si>
  <si>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</si>
  <si>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</si>
  <si>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</si>
  <si>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</si>
  <si>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</si>
  <si>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</si>
  <si>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</si>
  <si>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</si>
  <si>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</si>
  <si>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</si>
  <si>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</si>
  <si>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</si>
  <si>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</si>
  <si>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</si>
  <si>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</si>
  <si>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</si>
  <si>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</si>
  <si>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</si>
  <si>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</si>
  <si>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</si>
  <si>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</si>
  <si>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</si>
  <si>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</si>
  <si>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</si>
  <si>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</si>
  <si>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</si>
  <si>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</si>
  <si>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</si>
  <si>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</si>
  <si>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</si>
  <si>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</si>
  <si>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</si>
  <si>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</si>
  <si>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</si>
  <si>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</si>
  <si>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</si>
  <si>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</si>
  <si>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</si>
  <si>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</si>
  <si>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</si>
  <si>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</si>
  <si>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</si>
  <si>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</si>
  <si>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</si>
  <si>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</si>
  <si>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</si>
  <si>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</si>
  <si>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</si>
  <si>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</si>
  <si>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</si>
  <si>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</si>
  <si>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</si>
  <si>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</si>
  <si>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</si>
  <si>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</si>
  <si>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</si>
  <si>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</si>
  <si>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</si>
  <si>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</si>
  <si>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</si>
  <si>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</si>
  <si>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</si>
  <si>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</si>
  <si>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</si>
  <si>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</si>
  <si>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</si>
  <si>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</si>
  <si>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</si>
  <si>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</si>
  <si>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</si>
  <si>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</si>
  <si>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</si>
  <si>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</si>
  <si>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</si>
  <si>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</si>
  <si>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</si>
  <si>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</si>
  <si>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</si>
  <si>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</si>
  <si>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</si>
  <si>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</si>
  <si>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</si>
  <si>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</si>
  <si>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</si>
  <si>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</si>
  <si>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</si>
  <si>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</si>
  <si>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</si>
  <si>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</si>
  <si>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</si>
  <si>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</si>
  <si>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</si>
  <si>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</si>
  <si>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</si>
  <si>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</si>
  <si>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</si>
  <si>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</si>
  <si>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</si>
  <si>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</si>
  <si>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</si>
  <si>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</si>
  <si>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</si>
  <si>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</si>
  <si>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</si>
  <si>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</si>
  <si>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</si>
  <si>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</si>
  <si>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</si>
  <si>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</si>
  <si>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</si>
  <si>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</si>
  <si>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</si>
  <si>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</si>
  <si>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</si>
  <si>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</si>
  <si>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</si>
  <si>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</si>
  <si>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</si>
  <si>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</si>
  <si>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</si>
  <si>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</si>
  <si>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</si>
  <si>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</si>
  <si>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</si>
  <si>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</si>
  <si>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</si>
  <si>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</si>
  <si>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</si>
  <si>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</si>
  <si>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</si>
  <si>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</si>
  <si>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</si>
  <si>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</si>
  <si>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</si>
  <si>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</si>
  <si>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</si>
  <si>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</si>
  <si>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</si>
  <si>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</si>
  <si>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</si>
  <si>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</si>
  <si>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</si>
  <si>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</si>
  <si>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</si>
  <si>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</si>
  <si>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</si>
  <si>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</si>
  <si>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</si>
  <si>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</si>
  <si>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</si>
  <si>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</si>
  <si>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</si>
  <si>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</si>
  <si>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</si>
  <si>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</si>
  <si>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</si>
  <si>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</si>
  <si>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</si>
  <si>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</si>
  <si>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</si>
  <si>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</si>
  <si>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</si>
  <si>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</si>
  <si>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</si>
  <si>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</si>
  <si>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</si>
  <si>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</si>
  <si>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</si>
  <si>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</si>
  <si>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</si>
  <si>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</si>
  <si>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</si>
  <si>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</si>
  <si>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</si>
  <si>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</si>
  <si>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</si>
  <si>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</si>
  <si>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</si>
  <si>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</si>
  <si>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</si>
  <si>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</si>
  <si>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</si>
  <si>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</si>
  <si>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</si>
  <si>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</si>
  <si>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</si>
  <si>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</si>
  <si>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</si>
  <si>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</si>
  <si>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</si>
  <si>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</si>
  <si>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</si>
  <si>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</si>
  <si>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</si>
  <si>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</si>
  <si>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</si>
  <si>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</si>
  <si>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</si>
  <si>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</si>
  <si>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</si>
  <si>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</si>
  <si>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</si>
  <si>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</si>
  <si>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</si>
  <si>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</si>
  <si>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</si>
  <si>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</si>
  <si>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</si>
  <si>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</si>
  <si>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</si>
  <si>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</si>
  <si>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</si>
  <si>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</si>
  <si>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</si>
  <si>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</si>
  <si>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</si>
  <si>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</si>
  <si>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</si>
  <si>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</si>
  <si>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</si>
  <si>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</si>
  <si>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</si>
  <si>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</si>
  <si>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</si>
  <si>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</si>
  <si>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</si>
  <si>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</si>
  <si>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</si>
  <si>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</si>
  <si>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</si>
  <si>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</si>
  <si>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</si>
  <si>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</si>
  <si>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</si>
  <si>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</si>
  <si>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</si>
  <si>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</si>
  <si>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</si>
  <si>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</si>
  <si>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</si>
  <si>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</si>
  <si>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</si>
  <si>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</si>
  <si>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</si>
  <si>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</si>
  <si>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</si>
  <si>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</si>
  <si>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</si>
  <si>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</si>
  <si>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</si>
  <si>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</si>
  <si>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</si>
  <si>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</si>
  <si>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</si>
  <si>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</si>
  <si>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</si>
  <si>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</si>
  <si>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</si>
  <si>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</si>
  <si>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</si>
  <si>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</si>
  <si>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</si>
  <si>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</si>
  <si>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</si>
  <si>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</si>
  <si>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</si>
  <si>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</si>
  <si>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</si>
  <si>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</si>
  <si>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</si>
  <si>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</si>
  <si>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</si>
  <si>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</si>
  <si>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</si>
  <si>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</si>
  <si>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</si>
  <si>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</si>
  <si>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</si>
  <si>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</si>
  <si>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</si>
  <si>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</si>
  <si>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</si>
  <si>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</si>
  <si>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</si>
  <si>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</si>
  <si>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</si>
  <si>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</si>
  <si>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</si>
  <si>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</si>
  <si>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</si>
  <si>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</si>
  <si>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</si>
  <si>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</si>
  <si>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</si>
  <si>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</si>
  <si>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</si>
  <si>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</si>
  <si>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</si>
  <si>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</si>
  <si>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</si>
  <si>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</si>
  <si>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</si>
  <si>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</si>
  <si>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</si>
  <si>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</si>
  <si>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</si>
  <si>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</si>
  <si>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</si>
  <si>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</si>
  <si>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</si>
  <si>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</si>
  <si>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</si>
  <si>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</si>
  <si>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</si>
  <si>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</si>
  <si>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</si>
  <si>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</si>
  <si>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</si>
  <si>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</si>
  <si>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</si>
  <si>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</si>
  <si>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</si>
  <si>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</si>
  <si>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</si>
  <si>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</si>
  <si>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</si>
  <si>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</si>
  <si>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</si>
  <si>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</si>
  <si>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</si>
  <si>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</si>
  <si>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</si>
  <si>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</si>
  <si>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</si>
  <si>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</si>
  <si>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</si>
  <si>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</si>
  <si>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</si>
  <si>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</si>
  <si>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</si>
  <si>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</si>
  <si>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</si>
  <si>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</si>
  <si>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</si>
  <si>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</si>
  <si>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</si>
  <si>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</si>
  <si>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</si>
  <si>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</si>
  <si>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</si>
  <si>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</si>
  <si>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</si>
  <si>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</si>
  <si>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</si>
  <si>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</si>
  <si>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</si>
  <si>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</si>
  <si>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</si>
  <si>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</si>
  <si>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</si>
  <si>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</si>
  <si>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</si>
  <si>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</si>
  <si>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</si>
  <si>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</si>
  <si>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</si>
  <si>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</si>
  <si>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</si>
  <si>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</si>
  <si>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</si>
  <si>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</si>
  <si>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</si>
  <si>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</si>
  <si>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</si>
  <si>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</si>
  <si>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</si>
  <si>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</si>
  <si>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</si>
  <si>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</si>
  <si>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</si>
  <si>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</si>
  <si>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</si>
  <si>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</si>
  <si>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</si>
  <si>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</si>
  <si>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</si>
  <si>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</si>
  <si>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</si>
  <si>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</si>
  <si>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</si>
  <si>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</si>
  <si>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</si>
  <si>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</si>
  <si>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</si>
  <si>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</si>
  <si>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</si>
  <si>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</si>
  <si>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</si>
  <si>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</si>
  <si>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</si>
  <si>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</si>
  <si>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</si>
  <si>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</si>
  <si>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</si>
  <si>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</si>
  <si>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</si>
  <si>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</si>
  <si>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</si>
  <si>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</si>
  <si>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</si>
  <si>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</si>
  <si>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</si>
  <si>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</si>
  <si>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</si>
  <si>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</si>
  <si>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</si>
  <si>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</si>
  <si>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</si>
  <si>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</si>
  <si>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</si>
  <si>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</si>
  <si>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</si>
  <si>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</si>
  <si>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</si>
  <si>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</si>
  <si>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</si>
  <si>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</si>
  <si>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</si>
  <si>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</si>
  <si>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</si>
  <si>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</si>
  <si>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</si>
  <si>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</si>
  <si>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</si>
  <si>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</si>
  <si>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</si>
  <si>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</si>
  <si>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</si>
  <si>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</si>
  <si>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</si>
  <si>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</si>
  <si>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</si>
  <si>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</si>
  <si>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</si>
  <si>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</si>
  <si>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</si>
  <si>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</si>
  <si>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</si>
  <si>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</si>
  <si>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</si>
  <si>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</si>
  <si>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</si>
  <si>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</si>
  <si>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</si>
  <si>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</si>
  <si>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</si>
  <si>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</si>
  <si>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</si>
  <si>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</si>
  <si>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</si>
  <si>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</si>
  <si>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</si>
  <si>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</si>
  <si>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</si>
  <si>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</si>
  <si>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</si>
  <si>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</si>
  <si>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</si>
  <si>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</si>
  <si>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</si>
  <si>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</si>
  <si>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</si>
  <si>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</si>
  <si>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</si>
  <si>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</si>
  <si>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</si>
  <si>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</si>
  <si>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</si>
  <si>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</si>
  <si>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</si>
  <si>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</si>
  <si>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</si>
  <si>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</si>
  <si>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</si>
  <si>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</si>
  <si>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</si>
  <si>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</si>
  <si>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</si>
  <si>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</si>
  <si>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</si>
  <si>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</si>
  <si>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</si>
  <si>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</si>
  <si>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</si>
  <si>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</si>
  <si>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</si>
  <si>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</si>
  <si>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</si>
  <si>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</si>
  <si>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</si>
  <si>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</si>
  <si>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</si>
  <si>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</si>
  <si>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</si>
  <si>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</si>
  <si>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</si>
  <si>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</si>
  <si>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</si>
  <si>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</si>
  <si>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</si>
  <si>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</si>
  <si>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</si>
  <si>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</si>
  <si>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</si>
  <si>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</si>
  <si>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</si>
  <si>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</si>
  <si>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</si>
  <si>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</si>
  <si>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</si>
  <si>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</si>
  <si>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</si>
  <si>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</si>
  <si>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</si>
  <si>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</si>
  <si>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</si>
  <si>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</si>
  <si>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</si>
  <si>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</si>
  <si>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</si>
  <si>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</si>
  <si>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</si>
  <si>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</si>
  <si>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</si>
  <si>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</si>
  <si>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</si>
  <si>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</si>
  <si>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</si>
  <si>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</si>
  <si>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</si>
  <si>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</si>
  <si>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</si>
  <si>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</si>
  <si>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</si>
  <si>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</si>
  <si>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</si>
  <si>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</si>
  <si>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</si>
  <si>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</si>
  <si>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</si>
  <si>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</si>
  <si>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</si>
  <si>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</si>
  <si>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</si>
  <si>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</si>
  <si>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</si>
  <si>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</si>
  <si>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</si>
  <si>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</si>
  <si>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</si>
  <si>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</si>
  <si>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</si>
  <si>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</si>
  <si>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</si>
  <si>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</si>
  <si>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</si>
  <si>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</si>
  <si>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</si>
  <si>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</si>
  <si>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</si>
  <si>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</si>
  <si>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</si>
  <si>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</si>
  <si>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</si>
  <si>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</si>
  <si>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</si>
  <si>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</si>
  <si>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</si>
  <si>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</si>
  <si>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</si>
  <si>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</si>
  <si>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</si>
  <si>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</si>
  <si>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</si>
  <si>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</si>
  <si>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</si>
  <si>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</si>
  <si>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</si>
  <si>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</si>
  <si>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</si>
  <si>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</si>
  <si>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</si>
  <si>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</si>
  <si>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</si>
  <si>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</si>
  <si>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</si>
  <si>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</si>
  <si>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</si>
  <si>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</si>
  <si>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</si>
  <si>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</si>
  <si>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</si>
  <si>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</si>
  <si>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</si>
  <si>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</si>
  <si>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</si>
  <si>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</si>
  <si>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</si>
  <si>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</si>
  <si>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</si>
  <si>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</si>
  <si>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</si>
  <si>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</si>
  <si>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</si>
  <si>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</si>
  <si>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</si>
  <si>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</si>
  <si>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</si>
  <si>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</si>
  <si>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</si>
  <si>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</si>
  <si>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</si>
  <si>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</si>
  <si>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</si>
  <si>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</si>
  <si>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</si>
  <si>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</si>
  <si>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</si>
  <si>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</si>
  <si>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</si>
  <si>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</si>
  <si>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</si>
  <si>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</si>
  <si>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</si>
  <si>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</si>
  <si>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</si>
  <si>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</si>
  <si>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</si>
  <si>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</si>
  <si>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</si>
  <si>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</si>
  <si>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</si>
  <si>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</si>
  <si>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</si>
  <si>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</si>
  <si>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</si>
  <si>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</si>
  <si>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</si>
  <si>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</si>
  <si>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</si>
  <si>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</si>
  <si>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</si>
  <si>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</si>
  <si>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</si>
  <si>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</si>
  <si>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</si>
  <si>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</si>
  <si>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</si>
  <si>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</si>
  <si>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</si>
  <si>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</si>
  <si>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</si>
  <si>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</si>
  <si>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</si>
  <si>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</si>
  <si>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</si>
  <si>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</si>
  <si>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</si>
  <si>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</si>
  <si>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</si>
  <si>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</si>
  <si>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</si>
  <si>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</si>
  <si>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</si>
  <si>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</si>
  <si>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</si>
  <si>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</si>
  <si>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</si>
  <si>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</si>
  <si>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</si>
  <si>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</si>
  <si>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</si>
  <si>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</si>
  <si>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</si>
  <si>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</si>
  <si>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</si>
  <si>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</si>
  <si>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</si>
  <si>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</si>
  <si>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</si>
  <si>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</si>
  <si>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</si>
  <si>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</si>
  <si>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</si>
  <si>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</si>
  <si>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</si>
  <si>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</si>
  <si>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</si>
  <si>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</si>
  <si>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</si>
  <si>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</si>
  <si>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</si>
  <si>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</si>
  <si>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</si>
  <si>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</si>
  <si>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</si>
  <si>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</si>
  <si>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</si>
  <si>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</si>
  <si>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</si>
  <si>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</si>
  <si>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</si>
  <si>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</si>
  <si>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</si>
  <si>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</si>
  <si>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</si>
  <si>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</si>
  <si>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</si>
  <si>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</si>
  <si>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</si>
  <si>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</si>
  <si>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</si>
  <si>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</si>
  <si>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</si>
  <si>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</si>
  <si>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</si>
  <si>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</si>
  <si>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</si>
  <si>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</si>
  <si>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</si>
  <si>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</si>
  <si>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</si>
  <si>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</si>
  <si>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</si>
  <si>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</si>
  <si>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</si>
  <si>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</si>
  <si>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</si>
  <si>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</si>
  <si>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</si>
  <si>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</si>
  <si>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</si>
  <si>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</si>
  <si>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</si>
  <si>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</si>
  <si>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</si>
  <si>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</si>
  <si>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</si>
  <si>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</si>
  <si>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</si>
  <si>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</si>
  <si>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</si>
  <si>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</si>
  <si>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</si>
  <si>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</si>
  <si>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</si>
  <si>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</si>
  <si>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</si>
  <si>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</si>
  <si>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</si>
  <si>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</si>
  <si>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</si>
  <si>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</si>
  <si>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</si>
  <si>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</si>
  <si>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</si>
  <si>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</si>
  <si>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</si>
  <si>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</si>
  <si>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</si>
  <si>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</si>
  <si>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</si>
  <si>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</si>
  <si>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</si>
  <si>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</si>
  <si>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</si>
  <si>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</si>
  <si>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</si>
  <si>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</si>
  <si>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</si>
  <si>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</si>
  <si>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</si>
  <si>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</si>
  <si>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</si>
  <si>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</si>
  <si>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</si>
  <si>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</si>
  <si>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</si>
  <si>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</si>
  <si>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</si>
  <si>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</si>
  <si>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</si>
  <si>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</si>
  <si>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</si>
  <si>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</si>
  <si>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</si>
  <si>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</si>
  <si>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</si>
  <si>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</si>
  <si>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</si>
  <si>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</si>
  <si>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</si>
  <si>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</si>
  <si>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</si>
  <si>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</si>
  <si>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</si>
  <si>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</si>
  <si>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</si>
  <si>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</si>
  <si>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</si>
  <si>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</si>
  <si>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</si>
  <si>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</si>
  <si>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</si>
  <si>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</si>
  <si>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</si>
  <si>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</si>
  <si>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</si>
  <si>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</si>
  <si>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</si>
  <si>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</si>
  <si>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</si>
  <si>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</si>
  <si>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</si>
  <si>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</si>
  <si>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</si>
  <si>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</si>
  <si>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</si>
  <si>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</si>
  <si>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</si>
  <si>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</si>
  <si>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</si>
  <si>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</si>
  <si>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</si>
  <si>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</si>
  <si>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</si>
  <si>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</si>
  <si>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</si>
  <si>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</si>
  <si>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</si>
  <si>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</si>
  <si>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</si>
  <si>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</si>
  <si>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</si>
  <si>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</si>
  <si>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</si>
  <si>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</si>
  <si>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</si>
  <si>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</si>
  <si>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</si>
  <si>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</si>
  <si>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</si>
  <si>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</si>
  <si>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</si>
  <si>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</si>
  <si>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</si>
  <si>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</si>
  <si>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</si>
  <si>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</si>
  <si>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</si>
  <si>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</si>
  <si>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</si>
  <si>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</si>
  <si>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</si>
  <si>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</si>
  <si>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</si>
  <si>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</si>
  <si>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</si>
  <si>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</si>
  <si>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</si>
  <si>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</si>
  <si>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</si>
  <si>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</si>
  <si>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</si>
  <si>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</si>
  <si>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</si>
  <si>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</si>
  <si>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</si>
  <si>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</si>
  <si>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</si>
  <si>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</si>
  <si>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</si>
  <si>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</si>
  <si>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</si>
  <si>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</si>
  <si>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</si>
  <si>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</si>
  <si>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</si>
  <si>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</si>
  <si>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</si>
  <si>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</si>
  <si>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</si>
  <si>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</si>
  <si>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</si>
  <si>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</si>
  <si>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</si>
  <si>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</si>
  <si>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</si>
  <si>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</si>
  <si>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</si>
  <si>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</si>
  <si>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</si>
  <si>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</si>
  <si>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</si>
  <si>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</si>
  <si>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</si>
  <si>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</si>
  <si>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</si>
  <si>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</si>
  <si>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</si>
  <si>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</si>
  <si>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</si>
  <si>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</si>
  <si>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</si>
  <si>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</si>
  <si>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</si>
  <si>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</si>
  <si>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</si>
  <si>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</si>
  <si>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</si>
  <si>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</si>
  <si>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</si>
  <si>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</si>
  <si>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</si>
  <si>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</si>
  <si>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</si>
  <si>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</si>
  <si>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</si>
  <si>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</si>
  <si>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</si>
  <si>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</si>
  <si>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</si>
  <si>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</si>
  <si>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</si>
  <si>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</si>
  <si>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</si>
  <si>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</si>
  <si>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</si>
  <si>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</si>
  <si>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</si>
  <si>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</si>
  <si>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</si>
  <si>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</si>
  <si>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</si>
  <si>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</si>
  <si>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</si>
  <si>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</si>
  <si>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</si>
  <si>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</si>
  <si>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</si>
  <si>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</si>
  <si>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</si>
  <si>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</si>
  <si>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</si>
  <si>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</si>
  <si>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</si>
  <si>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</si>
  <si>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</si>
  <si>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</si>
  <si>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</si>
  <si>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</si>
  <si>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</si>
  <si>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</si>
  <si>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</si>
  <si>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</si>
  <si>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</si>
  <si>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</si>
  <si>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</si>
  <si>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</si>
  <si>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</si>
  <si>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</si>
  <si>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</si>
  <si>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</si>
  <si>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</si>
  <si>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</si>
  <si>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</si>
  <si>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</si>
  <si>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</si>
  <si>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</si>
  <si>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</si>
  <si>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</si>
  <si>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</si>
  <si>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</si>
  <si>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</si>
  <si>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</si>
  <si>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</si>
  <si>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</si>
  <si>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</si>
  <si>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</si>
  <si>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</si>
  <si>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</si>
  <si>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</si>
  <si>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</si>
  <si>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</si>
  <si>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</si>
  <si>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</si>
  <si>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</si>
  <si>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</si>
  <si>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</si>
  <si>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</si>
  <si>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</si>
  <si>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</si>
  <si>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</si>
  <si>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</si>
  <si>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</si>
  <si>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</si>
  <si>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</si>
  <si>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</si>
  <si>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</si>
  <si>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</si>
  <si>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</si>
  <si>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</si>
  <si>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</si>
  <si>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</si>
  <si>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</si>
  <si>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</si>
  <si>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</si>
  <si>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</si>
  <si>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</si>
  <si>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</si>
  <si>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</si>
  <si>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</si>
  <si>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</si>
  <si>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</si>
  <si>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</si>
  <si>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</si>
  <si>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</si>
  <si>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</si>
  <si>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</si>
  <si>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</si>
  <si>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</si>
  <si>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</si>
  <si>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</si>
  <si>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</si>
  <si>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</si>
  <si>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</si>
  <si>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</si>
  <si>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</si>
  <si>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</si>
  <si>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</si>
  <si>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</si>
  <si>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</si>
  <si>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</si>
  <si>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</si>
  <si>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</si>
  <si>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</si>
  <si>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</si>
  <si>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</si>
  <si>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</si>
  <si>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</si>
  <si>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</si>
  <si>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</si>
  <si>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</si>
  <si>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</si>
  <si>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</si>
  <si>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</si>
  <si>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</si>
  <si>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</si>
  <si>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</si>
  <si>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</si>
  <si>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</si>
  <si>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</si>
  <si>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</si>
  <si>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</si>
  <si>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</si>
  <si>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</si>
  <si>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</si>
  <si>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</si>
  <si>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</si>
  <si>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</si>
  <si>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</si>
  <si>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</si>
  <si>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</si>
  <si>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</si>
  <si>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</si>
  <si>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</si>
  <si>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</si>
  <si>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</si>
  <si>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</si>
  <si>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</si>
  <si>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</si>
  <si>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</si>
  <si>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</si>
  <si>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</si>
  <si>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</si>
  <si>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</si>
  <si>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</si>
  <si>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</si>
  <si>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</si>
  <si>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</si>
  <si>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</si>
  <si>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</si>
  <si>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</si>
  <si>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</si>
  <si>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</si>
  <si>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</si>
  <si>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</si>
  <si>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</si>
  <si>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</si>
  <si>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</si>
  <si>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</si>
  <si>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</si>
  <si>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</si>
  <si>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</si>
  <si>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</si>
  <si>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</si>
  <si>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</si>
  <si>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</si>
  <si>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</si>
  <si>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</si>
  <si>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</si>
  <si>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</si>
  <si>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</si>
  <si>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</si>
  <si>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</si>
  <si>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</si>
  <si>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</si>
  <si>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</si>
  <si>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</si>
  <si>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</si>
  <si>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</si>
  <si>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</si>
  <si>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</si>
  <si>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</si>
  <si>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</si>
  <si>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</si>
  <si>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</si>
  <si>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</si>
  <si>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</si>
  <si>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</si>
  <si>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</si>
  <si>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</si>
  <si>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</si>
  <si>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</si>
  <si>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</si>
  <si>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</si>
  <si>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</si>
  <si>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</si>
  <si>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</si>
  <si>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</si>
  <si>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</si>
  <si>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</si>
  <si>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</si>
  <si>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</si>
  <si>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</si>
  <si>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</si>
  <si>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</si>
  <si>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</si>
  <si>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</si>
  <si>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</si>
  <si>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</si>
  <si>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</si>
  <si>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</si>
  <si>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</si>
  <si>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</si>
  <si>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</si>
  <si>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</si>
  <si>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</si>
  <si>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</si>
  <si>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</si>
  <si>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</si>
  <si>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</si>
  <si>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</si>
  <si>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</si>
  <si>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</si>
  <si>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</si>
  <si>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</si>
  <si>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</si>
  <si>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</si>
  <si>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</si>
  <si>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</si>
  <si>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</si>
  <si>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</si>
  <si>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</si>
  <si>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</si>
  <si>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</si>
  <si>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</si>
  <si>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</si>
  <si>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</si>
  <si>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</si>
  <si>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</si>
  <si>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</si>
  <si>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</si>
  <si>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</si>
  <si>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</si>
  <si>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</si>
  <si>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</si>
  <si>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</si>
  <si>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</si>
  <si>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</si>
  <si>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</si>
  <si>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</si>
  <si>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</si>
  <si>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</si>
  <si>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</si>
  <si>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</si>
  <si>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</si>
  <si>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</si>
  <si>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</si>
  <si>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</si>
  <si>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</si>
  <si>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</si>
  <si>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</si>
  <si>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</si>
  <si>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</si>
  <si>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</si>
  <si>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</si>
  <si>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</si>
  <si>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</si>
  <si>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</si>
  <si>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</si>
  <si>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</si>
  <si>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</si>
  <si>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</si>
  <si>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</si>
  <si>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</si>
  <si>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</si>
  <si>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</si>
  <si>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</si>
  <si>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</si>
  <si>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</si>
  <si>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</si>
  <si>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</si>
  <si>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</si>
  <si>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</si>
  <si>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</si>
  <si>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</si>
  <si>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</si>
  <si>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</si>
  <si>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</si>
  <si>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</si>
  <si>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</si>
  <si>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</si>
  <si>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</si>
  <si>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</si>
  <si>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</si>
  <si>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</si>
  <si>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</si>
  <si>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</si>
  <si>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</si>
  <si>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</si>
  <si>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</si>
  <si>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</si>
  <si>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</si>
  <si>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</si>
  <si>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</si>
  <si>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</si>
  <si>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</si>
  <si>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</si>
  <si>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</si>
  <si>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</si>
  <si>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</si>
  <si>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</si>
  <si>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</si>
  <si>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</si>
  <si>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</si>
  <si>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</si>
  <si>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</si>
  <si>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</si>
  <si>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</si>
  <si>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</si>
  <si>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</si>
  <si>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</si>
  <si>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</si>
  <si>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</si>
  <si>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</si>
  <si>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</si>
  <si>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</si>
  <si>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</si>
  <si>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</si>
  <si>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</si>
  <si>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</si>
  <si>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</si>
  <si>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</si>
  <si>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</si>
  <si>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</si>
  <si>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</si>
  <si>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</si>
  <si>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</si>
  <si>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</si>
  <si>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</si>
  <si>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</si>
  <si>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</si>
  <si>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</si>
  <si>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</si>
  <si>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</si>
  <si>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</si>
  <si>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</si>
  <si>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</si>
  <si>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</si>
  <si>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</si>
  <si>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</si>
  <si>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</si>
  <si>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</si>
  <si>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</si>
  <si>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</si>
  <si>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</si>
  <si>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</si>
  <si>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</si>
  <si>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</si>
  <si>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</si>
  <si>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</si>
  <si>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</si>
  <si>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</si>
  <si>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</si>
  <si>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</si>
  <si>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</si>
  <si>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</si>
  <si>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</si>
  <si>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</si>
  <si>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</si>
  <si>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</si>
  <si>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</si>
  <si>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</si>
  <si>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</si>
  <si>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</si>
  <si>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</si>
  <si>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</si>
  <si>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</si>
  <si>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</si>
  <si>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</si>
  <si>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</si>
  <si>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</si>
  <si>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</si>
  <si>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</si>
  <si>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</si>
  <si>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</si>
  <si>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</si>
  <si>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</si>
  <si>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</si>
  <si>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</si>
  <si>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</si>
  <si>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</si>
  <si>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</si>
  <si>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</si>
  <si>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</si>
  <si>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</si>
  <si>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</si>
  <si>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</si>
  <si>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</si>
  <si>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</si>
  <si>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</si>
  <si>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</si>
  <si>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</si>
  <si>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</si>
  <si>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</si>
  <si>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</si>
  <si>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</si>
  <si>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</si>
  <si>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</si>
  <si>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</si>
  <si>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</si>
  <si>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</si>
  <si>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</si>
  <si>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</si>
  <si>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</si>
  <si>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</si>
  <si>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</si>
  <si>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</si>
  <si>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</si>
  <si>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</si>
  <si>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</si>
  <si>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</si>
  <si>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</si>
  <si>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</si>
  <si>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</si>
  <si>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</si>
  <si>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</si>
  <si>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</si>
  <si>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</si>
  <si>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</si>
  <si>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</si>
  <si>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</si>
  <si>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</si>
  <si>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</si>
  <si>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</si>
  <si>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</si>
  <si>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</si>
  <si>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</si>
  <si>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</si>
  <si>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</si>
  <si>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</si>
  <si>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</si>
  <si>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</si>
  <si>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</si>
  <si>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</si>
  <si>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</si>
  <si>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</si>
  <si>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</si>
  <si>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</si>
  <si>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</si>
  <si>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</si>
  <si>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</si>
  <si>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</si>
  <si>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</si>
  <si>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</si>
  <si>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</si>
  <si>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</si>
  <si>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</si>
  <si>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</si>
  <si>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</si>
  <si>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</si>
  <si>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</si>
  <si>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</si>
  <si>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</si>
  <si>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</si>
  <si>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</si>
  <si>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</si>
  <si>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</si>
  <si>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</si>
  <si>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</si>
  <si>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</si>
  <si>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</si>
  <si>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</si>
  <si>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</si>
  <si>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</si>
  <si>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</si>
  <si>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</si>
  <si>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</si>
  <si>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</si>
  <si>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</si>
  <si>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</si>
  <si>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</si>
  <si>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</si>
  <si>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</si>
  <si>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</si>
  <si>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</si>
  <si>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</si>
  <si>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</si>
  <si>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</si>
  <si>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</si>
  <si>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</si>
  <si>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</si>
  <si>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</si>
  <si>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</si>
  <si>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</si>
  <si>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</si>
  <si>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</si>
  <si>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</si>
  <si>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</si>
  <si>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</si>
  <si>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</si>
  <si>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</si>
  <si>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</si>
  <si>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</si>
  <si>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</si>
  <si>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</si>
  <si>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</si>
  <si>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</si>
  <si>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</si>
  <si>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</si>
  <si>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</si>
  <si>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</si>
  <si>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</si>
  <si>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</si>
  <si>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</si>
  <si>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</si>
  <si>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</si>
  <si>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</si>
  <si>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</si>
  <si>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</si>
  <si>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</si>
  <si>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</si>
  <si>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</si>
  <si>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</si>
  <si>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</si>
  <si>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</si>
  <si>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</si>
  <si>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</si>
  <si>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</si>
  <si>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</si>
  <si>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</si>
  <si>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</si>
  <si>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</si>
  <si>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</si>
  <si>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</si>
  <si>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</si>
  <si>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</si>
  <si>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</si>
  <si>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</si>
  <si>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</si>
  <si>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</si>
  <si>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</si>
  <si>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</si>
  <si>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</si>
  <si>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</si>
  <si>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</si>
  <si>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</si>
  <si>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</si>
  <si>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</si>
  <si>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</si>
  <si>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</si>
  <si>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</si>
  <si>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</si>
  <si>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</si>
  <si>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</si>
  <si>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</si>
  <si>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</si>
  <si>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</si>
  <si>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</si>
  <si>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</si>
  <si>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</si>
  <si>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</si>
  <si>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</si>
  <si>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</si>
  <si>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</si>
  <si>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</si>
  <si>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</si>
  <si>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</si>
  <si>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</si>
  <si>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</si>
  <si>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</si>
  <si>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</si>
  <si>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</si>
  <si>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</si>
  <si>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</si>
  <si>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</si>
  <si>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</si>
  <si>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</si>
  <si>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</si>
  <si>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</si>
  <si>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</si>
  <si>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</si>
  <si>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</si>
  <si>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</si>
  <si>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</si>
  <si>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</si>
  <si>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</si>
  <si>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</si>
  <si>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</si>
  <si>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</si>
  <si>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</si>
  <si>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</si>
  <si>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</si>
  <si>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</si>
  <si>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</si>
  <si>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</si>
  <si>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</si>
  <si>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</si>
  <si>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</si>
  <si>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</si>
  <si>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</si>
  <si>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</si>
  <si>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</si>
  <si>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</si>
  <si>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</si>
  <si>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</si>
  <si>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</si>
  <si>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</si>
  <si>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</si>
  <si>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</si>
  <si>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</si>
  <si>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</si>
  <si>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</si>
  <si>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</si>
  <si>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</si>
  <si>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</si>
  <si>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</si>
  <si>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</si>
  <si>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</si>
  <si>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</si>
  <si>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</si>
  <si>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</si>
  <si>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</si>
  <si>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</si>
  <si>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</si>
  <si>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</si>
  <si>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</si>
  <si>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</si>
  <si>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</si>
  <si>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</si>
  <si>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</si>
  <si>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</si>
  <si>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</si>
  <si>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</si>
  <si>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</si>
  <si>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</si>
  <si>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</si>
  <si>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</si>
  <si>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</si>
  <si>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</si>
  <si>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</si>
  <si>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</si>
  <si>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</si>
  <si>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</si>
  <si>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</si>
  <si>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</si>
  <si>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</si>
  <si>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</si>
  <si>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</si>
  <si>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</si>
  <si>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</si>
  <si>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</si>
  <si>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</si>
  <si>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</si>
  <si>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</si>
  <si>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</si>
  <si>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</si>
  <si>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</si>
  <si>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</si>
  <si>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</si>
  <si>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</si>
  <si>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</si>
  <si>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</si>
  <si>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</si>
  <si>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</si>
  <si>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</si>
  <si>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</si>
  <si>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</si>
  <si>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</si>
  <si>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</si>
  <si>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</si>
  <si>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</si>
  <si>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</si>
  <si>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</si>
  <si>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</si>
  <si>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</si>
  <si>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</si>
  <si>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</si>
  <si>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</si>
  <si>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</si>
  <si>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</si>
  <si>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</si>
  <si>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</si>
  <si>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</si>
  <si>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</si>
  <si>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</si>
  <si>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</si>
  <si>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</si>
  <si>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</si>
  <si>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</si>
  <si>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</si>
  <si>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</si>
  <si>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</si>
  <si>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</si>
  <si>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</si>
  <si>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</si>
  <si>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</si>
  <si>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</si>
  <si>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</si>
  <si>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</si>
  <si>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</si>
  <si>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</si>
  <si>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</si>
  <si>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</si>
  <si>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</si>
  <si>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</si>
  <si>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</si>
  <si>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</si>
  <si>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</si>
  <si>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</si>
  <si>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</si>
  <si>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</si>
  <si>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</si>
  <si>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</si>
  <si>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</si>
  <si>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</si>
  <si>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</si>
  <si>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</si>
  <si>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</si>
  <si>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</si>
  <si>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</si>
  <si>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</si>
  <si>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</si>
  <si>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</si>
  <si>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</si>
  <si>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</si>
  <si>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</si>
  <si>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</si>
  <si>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</si>
  <si>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</si>
  <si>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</si>
  <si>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</si>
  <si>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</si>
  <si>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</si>
  <si>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</si>
  <si>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</si>
  <si>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</si>
  <si>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</si>
  <si>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</si>
  <si>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</si>
  <si>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</si>
  <si>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</si>
  <si>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</si>
  <si>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</si>
  <si>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</si>
  <si>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</si>
  <si>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</si>
  <si>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</si>
  <si>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</si>
  <si>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</si>
  <si>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</si>
  <si>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</si>
  <si>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</si>
  <si>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</si>
  <si>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</si>
  <si>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</si>
  <si>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</si>
  <si>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</si>
  <si>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</si>
  <si>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</si>
  <si>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</si>
  <si>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</si>
  <si>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</si>
  <si>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</si>
  <si>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</si>
  <si>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</si>
  <si>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</si>
  <si>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</si>
  <si>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</si>
  <si>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</si>
  <si>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</si>
  <si>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</si>
  <si>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</si>
  <si>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</si>
  <si>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</si>
  <si>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</si>
  <si>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</si>
  <si>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</si>
  <si>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</si>
  <si>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</si>
  <si>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</si>
  <si>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</si>
  <si>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</si>
  <si>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</si>
  <si>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</si>
  <si>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</si>
  <si>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</si>
  <si>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</si>
  <si>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</si>
  <si>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</si>
  <si>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</si>
  <si>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</si>
  <si>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</si>
  <si>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</si>
  <si>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</si>
  <si>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</si>
  <si>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</si>
  <si>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</si>
  <si>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</si>
  <si>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</si>
  <si>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</si>
  <si>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</si>
  <si>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</si>
  <si>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</si>
  <si>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</si>
  <si>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</si>
  <si>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</si>
  <si>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</si>
  <si>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</si>
  <si>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</si>
  <si>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</si>
  <si>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</si>
  <si>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</si>
  <si>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</si>
  <si>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</si>
  <si>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</si>
  <si>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</si>
  <si>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</si>
  <si>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</si>
  <si>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</si>
  <si>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</si>
  <si>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</si>
  <si>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</si>
  <si>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</si>
  <si>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</si>
  <si>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</si>
  <si>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</si>
  <si>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</si>
  <si>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</si>
  <si>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</si>
  <si>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</si>
  <si>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</si>
  <si>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</si>
  <si>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</si>
  <si>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</si>
  <si>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</si>
  <si>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</si>
  <si>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</si>
  <si>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</si>
  <si>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</si>
  <si>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</si>
  <si>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</si>
  <si>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</si>
  <si>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</si>
  <si>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</si>
  <si>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</si>
  <si>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</si>
  <si>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</si>
  <si>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</si>
  <si>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</si>
  <si>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</si>
  <si>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</si>
  <si>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</si>
  <si>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</si>
  <si>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</si>
  <si>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</si>
  <si>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</si>
  <si>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</si>
  <si>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</si>
  <si>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</si>
  <si>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</si>
  <si>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</si>
  <si>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</si>
  <si>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</si>
  <si>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</si>
  <si>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</si>
  <si>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</si>
  <si>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</si>
  <si>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</si>
  <si>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</si>
  <si>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</si>
  <si>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</si>
  <si>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</si>
  <si>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</si>
  <si>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</si>
  <si>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</si>
  <si>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</si>
  <si>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</si>
  <si>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</si>
  <si>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</si>
  <si>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</si>
  <si>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</si>
  <si>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</si>
  <si>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</si>
  <si>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</si>
  <si>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</si>
  <si>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</si>
  <si>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</si>
  <si>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</si>
  <si>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</si>
  <si>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</si>
  <si>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</si>
  <si>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</si>
  <si>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</si>
  <si>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</si>
  <si>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</si>
  <si>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</si>
  <si>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</si>
  <si>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</si>
  <si>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</si>
  <si>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</si>
  <si>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</si>
  <si>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</si>
  <si>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</si>
  <si>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</si>
  <si>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</si>
  <si>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</si>
  <si>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</si>
  <si>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</si>
  <si>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</si>
  <si>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</si>
  <si>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</si>
  <si>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</si>
  <si>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</si>
  <si>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</si>
  <si>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</si>
  <si>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</si>
  <si>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</si>
  <si>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</si>
  <si>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</si>
  <si>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</si>
  <si>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</si>
  <si>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</si>
  <si>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</si>
  <si>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</si>
  <si>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</si>
  <si>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</si>
  <si>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</si>
  <si>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</si>
  <si>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</si>
  <si>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</si>
  <si>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</si>
  <si>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</si>
  <si>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</si>
  <si>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</si>
  <si>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</si>
  <si>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</si>
  <si>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</si>
  <si>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</si>
  <si>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</si>
  <si>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</si>
  <si>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</si>
  <si>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</si>
  <si>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</si>
  <si>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</si>
  <si>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</si>
  <si>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</si>
  <si>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</si>
  <si>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</si>
  <si>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</si>
  <si>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</si>
  <si>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</si>
  <si>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</si>
  <si>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</si>
  <si>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</si>
  <si>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</si>
  <si>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</si>
  <si>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</si>
  <si>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</si>
  <si>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</si>
  <si>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</si>
  <si>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</si>
  <si>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</si>
  <si>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</si>
  <si>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</si>
  <si>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</si>
  <si>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</si>
  <si>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</si>
  <si>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</si>
  <si>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</si>
  <si>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</si>
  <si>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</si>
  <si>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</si>
  <si>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</si>
  <si>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</si>
  <si>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</si>
  <si>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</si>
  <si>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</si>
  <si>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</si>
  <si>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</si>
  <si>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</si>
  <si>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</si>
  <si>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</si>
  <si>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</si>
  <si>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</si>
  <si>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</si>
  <si>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</si>
  <si>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</si>
  <si>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</si>
  <si>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</si>
  <si>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</si>
  <si>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</si>
  <si>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</si>
  <si>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</si>
  <si>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</si>
  <si>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</si>
  <si>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</si>
  <si>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</si>
  <si>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</si>
  <si>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</si>
  <si>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</si>
  <si>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</si>
  <si>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</si>
  <si>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</si>
  <si>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</si>
  <si>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</si>
  <si>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</si>
  <si>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</si>
  <si>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</si>
  <si>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</si>
  <si>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</si>
  <si>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</si>
  <si>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</si>
  <si>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</si>
  <si>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</si>
  <si>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</si>
  <si>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</si>
  <si>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</si>
  <si>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</si>
  <si>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</si>
  <si>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</si>
  <si>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</si>
  <si>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</si>
  <si>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</si>
  <si>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</si>
  <si>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</si>
  <si>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</si>
  <si>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</si>
  <si>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</si>
  <si>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</si>
  <si>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</si>
  <si>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</si>
  <si>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</si>
  <si>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</si>
  <si>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</si>
  <si>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</si>
  <si>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</si>
  <si>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</si>
  <si>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</si>
  <si>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</si>
  <si>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</si>
  <si>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</si>
  <si>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</si>
  <si>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</si>
  <si>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</si>
  <si>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</si>
  <si>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</si>
  <si>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</si>
  <si>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</si>
  <si>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</si>
  <si>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</si>
  <si>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</si>
  <si>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</si>
  <si>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</si>
  <si>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</si>
  <si>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</si>
  <si>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</si>
  <si>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</si>
  <si>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</si>
  <si>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</si>
  <si>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</si>
  <si>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</si>
  <si>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</si>
  <si>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</si>
  <si>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</si>
  <si>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</si>
  <si>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</si>
  <si>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</si>
  <si>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</si>
  <si>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</si>
  <si>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</si>
  <si>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</si>
  <si>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</si>
  <si>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</si>
  <si>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</si>
  <si>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</si>
  <si>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</si>
  <si>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</si>
  <si>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</si>
  <si>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</si>
  <si>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</si>
  <si>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</si>
  <si>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</si>
  <si>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</si>
  <si>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</si>
  <si>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</si>
  <si>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</si>
  <si>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</si>
  <si>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</si>
  <si>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</si>
  <si>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</si>
  <si>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</si>
  <si>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</si>
  <si>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</si>
  <si>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</si>
  <si>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</si>
  <si>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</si>
  <si>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</si>
  <si>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</si>
  <si>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</si>
  <si>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</si>
  <si>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</si>
  <si>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</si>
  <si>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</si>
  <si>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</si>
  <si>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</si>
  <si>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</si>
  <si>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</si>
  <si>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</si>
  <si>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</si>
  <si>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</si>
  <si>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</si>
  <si>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</si>
  <si>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</si>
  <si>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</si>
  <si>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</si>
  <si>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</si>
  <si>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</si>
  <si>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</si>
  <si>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</si>
  <si>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</si>
  <si>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</si>
  <si>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</si>
  <si>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</si>
  <si>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</si>
  <si>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</si>
  <si>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</si>
  <si>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</si>
  <si>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</si>
  <si>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</si>
  <si>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</si>
  <si>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</si>
  <si>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</si>
  <si>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</si>
  <si>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</si>
  <si>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</si>
  <si>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</si>
  <si>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</si>
  <si>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</si>
  <si>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</si>
  <si>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</si>
  <si>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</si>
  <si>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</si>
  <si>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</si>
  <si>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</si>
  <si>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</si>
  <si>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</si>
  <si>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</si>
  <si>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</si>
  <si>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</si>
  <si>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</si>
  <si>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</si>
  <si>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</si>
  <si>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</si>
  <si>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</si>
  <si>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</si>
  <si>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</si>
  <si>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</si>
  <si>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</si>
  <si>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</si>
  <si>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</si>
  <si>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</si>
  <si>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</si>
  <si>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</si>
  <si>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</si>
  <si>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</si>
  <si>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</si>
  <si>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</si>
  <si>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</si>
  <si>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</si>
  <si>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</si>
  <si>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</si>
  <si>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</si>
  <si>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</si>
  <si>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</si>
  <si>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</si>
  <si>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</si>
  <si>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</si>
  <si>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</si>
  <si>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</si>
  <si>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</si>
  <si>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</si>
  <si>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</si>
  <si>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</si>
  <si>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</si>
  <si>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</si>
  <si>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</si>
  <si>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</si>
  <si>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</si>
  <si>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</si>
  <si>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</si>
  <si>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</si>
  <si>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</si>
  <si>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</si>
  <si>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</si>
  <si>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</si>
  <si>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</si>
  <si>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</si>
  <si>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</si>
  <si>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</si>
  <si>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</si>
  <si>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</si>
  <si>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</si>
  <si>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</si>
  <si>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</si>
  <si>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</si>
  <si>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</si>
  <si>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</si>
  <si>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</si>
  <si>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</si>
  <si>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</si>
  <si>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</si>
  <si>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</si>
  <si>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</si>
  <si>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</si>
  <si>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</si>
  <si>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</si>
  <si>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</si>
  <si>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</si>
  <si>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</si>
  <si>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</si>
  <si>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</si>
  <si>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</si>
  <si>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</si>
  <si>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</si>
  <si>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</si>
  <si>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</si>
  <si>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</si>
  <si>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</si>
  <si>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</si>
  <si>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</si>
  <si>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</si>
  <si>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</si>
  <si>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</si>
  <si>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</si>
  <si>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</si>
  <si>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</si>
  <si>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</si>
  <si>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</si>
  <si>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</si>
  <si>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</si>
  <si>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</si>
  <si>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</si>
  <si>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</si>
  <si>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</si>
  <si>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</si>
  <si>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</si>
  <si>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</si>
  <si>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</si>
  <si>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</si>
  <si>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</si>
  <si>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</si>
  <si>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</si>
  <si>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</si>
  <si>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</si>
  <si>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</si>
  <si>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</si>
  <si>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</si>
  <si>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</si>
  <si>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</si>
  <si>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</si>
  <si>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</si>
  <si>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</si>
  <si>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</si>
  <si>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</si>
  <si>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</si>
  <si>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</si>
  <si>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</si>
  <si>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</si>
  <si>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</si>
  <si>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</si>
  <si>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</si>
  <si>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</si>
  <si>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</si>
  <si>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</si>
  <si>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</si>
  <si>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</si>
  <si>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</si>
  <si>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</si>
  <si>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</si>
  <si>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</si>
  <si>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</si>
  <si>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</si>
  <si>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</si>
  <si>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</si>
  <si>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</si>
  <si>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</si>
  <si>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</si>
  <si>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</si>
  <si>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</si>
  <si>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</si>
  <si>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</si>
  <si>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</si>
  <si>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</si>
  <si>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</si>
  <si>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</si>
  <si>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</si>
  <si>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</si>
  <si>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</si>
  <si>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</si>
  <si>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</si>
  <si>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</si>
  <si>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</si>
  <si>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</si>
  <si>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</si>
  <si>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</si>
  <si>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</si>
  <si>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</si>
  <si>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</si>
  <si>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</si>
  <si>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</si>
  <si>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</si>
  <si>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</si>
  <si>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</si>
  <si>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</si>
  <si>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</si>
  <si>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</si>
  <si>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</si>
  <si>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</si>
  <si>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</si>
  <si>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</si>
  <si>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</si>
  <si>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</si>
  <si>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</si>
  <si>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</si>
  <si>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</si>
  <si>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</si>
  <si>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</si>
  <si>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</si>
  <si>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</si>
  <si>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</si>
  <si>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</si>
  <si>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</si>
  <si>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</si>
  <si>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</si>
  <si>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</si>
  <si>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</si>
  <si>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</si>
  <si>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</si>
  <si>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</si>
  <si>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</si>
  <si>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</si>
  <si>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</si>
  <si>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</si>
  <si>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</si>
  <si>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</si>
  <si>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</si>
  <si>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</si>
  <si>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</si>
  <si>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</si>
  <si>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</si>
  <si>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</si>
  <si>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</si>
  <si>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</si>
  <si>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</si>
  <si>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</si>
  <si>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</si>
  <si>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</si>
  <si>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</si>
  <si>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</si>
  <si>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</si>
  <si>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</si>
  <si>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</si>
  <si>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</si>
  <si>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</si>
  <si>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</si>
  <si>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</si>
  <si>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</si>
  <si>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</si>
  <si>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</si>
  <si>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</si>
  <si>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</si>
  <si>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</si>
  <si>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</si>
  <si>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</si>
  <si>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</si>
  <si>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</si>
  <si>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</si>
  <si>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</si>
  <si>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</si>
  <si>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</si>
  <si>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</si>
  <si>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</si>
  <si>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</si>
  <si>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</si>
  <si>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</si>
  <si>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</si>
  <si>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</si>
  <si>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</si>
  <si>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</si>
  <si>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</si>
  <si>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</si>
  <si>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</si>
  <si>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</si>
  <si>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</si>
  <si>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</si>
  <si>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</si>
  <si>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</si>
  <si>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</si>
  <si>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</si>
  <si>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</si>
  <si>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</si>
  <si>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</si>
  <si>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</si>
  <si>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</si>
  <si>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</si>
  <si>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</si>
  <si>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</si>
  <si>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</si>
  <si>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</si>
  <si>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</si>
  <si>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</si>
  <si>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</si>
  <si>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</si>
  <si>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</si>
  <si>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</si>
  <si>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</si>
  <si>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</si>
  <si>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</si>
  <si>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</si>
  <si>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</si>
  <si>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</si>
  <si>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</si>
  <si>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</si>
  <si>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</si>
  <si>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</si>
  <si>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</si>
  <si>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</si>
  <si>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</si>
  <si>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</si>
  <si>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</si>
  <si>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</si>
  <si>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</si>
  <si>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</si>
  <si>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</si>
  <si>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</si>
  <si>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</si>
  <si>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</si>
  <si>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</si>
  <si>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</si>
  <si>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</si>
  <si>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</si>
  <si>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</si>
  <si>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</si>
  <si>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</si>
  <si>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</si>
  <si>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</si>
  <si>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</si>
  <si>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</si>
  <si>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</si>
  <si>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</si>
  <si>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</si>
  <si>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</si>
  <si>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</si>
  <si>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</si>
  <si>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</si>
  <si>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</si>
  <si>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</si>
  <si>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</si>
  <si>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</si>
  <si>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</si>
  <si>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</si>
  <si>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</si>
  <si>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</si>
  <si>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</si>
  <si>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</si>
  <si>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</si>
  <si>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</si>
  <si>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</si>
  <si>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</si>
  <si>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</si>
  <si>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</si>
  <si>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</si>
  <si>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</si>
  <si>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</si>
  <si>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</si>
  <si>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</si>
  <si>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</si>
  <si>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</si>
  <si>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</si>
  <si>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</si>
  <si>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</si>
  <si>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</si>
  <si>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</si>
  <si>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</si>
  <si>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</si>
  <si>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</si>
  <si>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</si>
  <si>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</si>
  <si>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</si>
  <si>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</si>
  <si>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</si>
  <si>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</si>
  <si>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</si>
  <si>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</si>
  <si>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</si>
  <si>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</si>
  <si>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</si>
  <si>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</si>
  <si>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</si>
  <si>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</si>
  <si>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</si>
  <si>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</si>
  <si>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</si>
  <si>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</si>
  <si>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</si>
  <si>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</si>
  <si>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</si>
  <si>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</si>
  <si>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</si>
  <si>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</si>
  <si>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</si>
  <si>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</si>
  <si>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</si>
  <si>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</si>
  <si>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</si>
  <si>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</si>
  <si>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</si>
  <si>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</si>
  <si>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</si>
  <si>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</si>
  <si>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</si>
  <si>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</si>
  <si>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</si>
  <si>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</si>
  <si>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</si>
  <si>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</si>
  <si>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</si>
  <si>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</si>
  <si>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</si>
  <si>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</si>
  <si>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</si>
  <si>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</si>
  <si>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</si>
  <si>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</si>
  <si>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</si>
  <si>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</si>
  <si>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</si>
  <si>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</si>
  <si>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</si>
  <si>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</si>
  <si>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</si>
  <si>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</si>
  <si>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</si>
  <si>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</si>
  <si>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</si>
  <si>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</si>
  <si>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</si>
  <si>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</si>
  <si>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</si>
  <si>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</si>
  <si>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</si>
  <si>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</si>
  <si>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</si>
  <si>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</si>
  <si>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</si>
  <si>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</si>
  <si>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</si>
  <si>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</si>
  <si>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</si>
  <si>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</si>
  <si>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</si>
  <si>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</si>
  <si>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</si>
  <si>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</si>
  <si>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</si>
  <si>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</si>
  <si>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</si>
  <si>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</si>
  <si>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</si>
  <si>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</si>
  <si>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</si>
  <si>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</si>
  <si>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</si>
  <si>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</si>
  <si>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</si>
  <si>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</si>
  <si>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</si>
  <si>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</si>
  <si>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</si>
  <si>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</si>
  <si>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</si>
  <si>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</si>
  <si>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</si>
  <si>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</si>
  <si>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</si>
  <si>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</si>
  <si>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</si>
  <si>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</si>
  <si>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</si>
  <si>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</si>
  <si>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</si>
  <si>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</si>
  <si>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</si>
  <si>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</si>
  <si>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</si>
  <si>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</si>
  <si>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</si>
  <si>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</si>
  <si>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</si>
  <si>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</si>
  <si>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</si>
  <si>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</si>
  <si>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</si>
  <si>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</si>
  <si>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</si>
  <si>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</si>
  <si>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</si>
  <si>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</si>
  <si>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</si>
  <si>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</si>
  <si>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</si>
  <si>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</si>
  <si>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</si>
  <si>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</si>
  <si>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</si>
  <si>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</si>
  <si>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</si>
  <si>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</si>
  <si>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</si>
  <si>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</si>
  <si>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</si>
  <si>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</si>
  <si>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</si>
  <si>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</si>
  <si>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</si>
  <si>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</si>
  <si>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</si>
  <si>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</si>
  <si>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</si>
  <si>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</si>
  <si>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</si>
  <si>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</si>
  <si>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</si>
  <si>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</si>
  <si>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</si>
  <si>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</si>
  <si>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</si>
  <si>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</si>
  <si>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</si>
  <si>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</si>
  <si>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</si>
  <si>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</si>
  <si>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</si>
  <si>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</si>
  <si>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</si>
  <si>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</si>
  <si>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</si>
  <si>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</si>
  <si>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</si>
  <si>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</si>
  <si>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</si>
  <si>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</si>
  <si>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</si>
  <si>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</si>
  <si>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</si>
  <si>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</si>
  <si>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</si>
  <si>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</si>
  <si>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</si>
  <si>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</si>
  <si>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</si>
  <si>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</si>
  <si>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</si>
  <si>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</si>
  <si>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</si>
  <si>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</si>
  <si>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</si>
  <si>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</si>
  <si>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</si>
  <si>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</si>
  <si>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</si>
  <si>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</si>
  <si>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</si>
  <si>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</si>
  <si>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</si>
  <si>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</si>
  <si>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</si>
  <si>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</si>
  <si>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</si>
  <si>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</si>
  <si>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</si>
  <si>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</si>
  <si>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</si>
  <si>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</si>
  <si>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</si>
  <si>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</si>
  <si>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</si>
  <si>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</si>
  <si>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</si>
  <si>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</si>
  <si>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</si>
  <si>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</si>
  <si>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</si>
  <si>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</si>
  <si>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</si>
  <si>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</si>
  <si>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</si>
  <si>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</si>
  <si>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</si>
  <si>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</si>
  <si>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</si>
  <si>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</si>
  <si>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</si>
  <si>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</si>
  <si>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</si>
  <si>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</si>
  <si>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</si>
  <si>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</si>
  <si>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</si>
  <si>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</si>
  <si>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</si>
  <si>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</si>
  <si>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</si>
  <si>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</si>
  <si>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</si>
  <si>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</si>
  <si>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</si>
  <si>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</si>
  <si>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</si>
  <si>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</si>
  <si>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</si>
  <si>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</si>
  <si>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</si>
  <si>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</si>
  <si>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</si>
  <si>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</si>
  <si>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</si>
  <si>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</si>
  <si>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</si>
  <si>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</si>
  <si>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</si>
  <si>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</si>
  <si>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</si>
  <si>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</si>
  <si>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</si>
  <si>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</si>
  <si>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</si>
  <si>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</si>
  <si>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</si>
  <si>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</si>
  <si>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</si>
  <si>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</si>
  <si>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</si>
  <si>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</si>
  <si>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</si>
  <si>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</si>
  <si>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</si>
  <si>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</si>
  <si>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</si>
  <si>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</si>
  <si>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</si>
  <si>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</si>
  <si>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</si>
  <si>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</si>
  <si>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</si>
  <si>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</si>
  <si>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</si>
  <si>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</si>
  <si>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</si>
  <si>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</si>
  <si>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</si>
  <si>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</si>
  <si>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</si>
  <si>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</si>
  <si>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</si>
  <si>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</si>
  <si>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</si>
  <si>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</si>
  <si>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</si>
  <si>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</si>
  <si>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</si>
  <si>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</si>
  <si>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</si>
  <si>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</si>
  <si>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</si>
  <si>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</si>
  <si>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</si>
  <si>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</si>
  <si>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</si>
  <si>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</si>
  <si>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</si>
  <si>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</si>
  <si>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</si>
  <si>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</si>
  <si>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</si>
  <si>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</si>
  <si>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</si>
  <si>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</si>
  <si>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</si>
  <si>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</si>
  <si>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</si>
  <si>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</si>
  <si>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</si>
  <si>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</si>
  <si>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</si>
  <si>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</si>
  <si>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</si>
  <si>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</si>
  <si>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</si>
  <si>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</si>
  <si>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</si>
  <si>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</si>
  <si>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</si>
  <si>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</si>
  <si>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</si>
  <si>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</si>
  <si>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</si>
  <si>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</si>
  <si>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</si>
  <si>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</si>
  <si>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</si>
  <si>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</si>
  <si>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</si>
  <si>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</si>
  <si>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</si>
  <si>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</si>
  <si>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</si>
  <si>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</si>
  <si>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</si>
  <si>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</si>
  <si>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</si>
  <si>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</si>
  <si>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</si>
  <si>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</si>
  <si>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</si>
  <si>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</si>
  <si>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</si>
  <si>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</si>
  <si>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</si>
  <si>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</si>
  <si>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</si>
  <si>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</si>
  <si>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</si>
  <si>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</si>
  <si>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</si>
  <si>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</si>
  <si>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</si>
  <si>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</si>
  <si>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</si>
  <si>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</si>
  <si>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</si>
  <si>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</si>
  <si>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</si>
  <si>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</si>
  <si>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</si>
  <si>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</si>
  <si>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</si>
  <si>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</si>
  <si>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</si>
  <si>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</si>
  <si>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</si>
  <si>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</si>
  <si>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</si>
  <si>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</si>
  <si>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</si>
  <si>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</si>
  <si>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</si>
  <si>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</si>
  <si>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</si>
  <si>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</si>
  <si>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</si>
  <si>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</si>
  <si>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</si>
  <si>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</si>
  <si>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</si>
  <si>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</si>
  <si>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</si>
  <si>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</si>
  <si>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</si>
  <si>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</si>
  <si>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</si>
  <si>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</si>
  <si>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</si>
  <si>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</si>
  <si>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</si>
  <si>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</si>
  <si>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</si>
  <si>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</si>
  <si>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</si>
  <si>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</si>
  <si>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</si>
  <si>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</si>
  <si>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</si>
  <si>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</si>
  <si>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</si>
  <si>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</si>
  <si>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</si>
  <si>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</si>
  <si>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</si>
  <si>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</si>
  <si>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</si>
  <si>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</si>
  <si>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</si>
  <si>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</si>
  <si>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</si>
  <si>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</si>
  <si>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</si>
  <si>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</si>
  <si>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</si>
  <si>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</si>
  <si>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</si>
  <si>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</si>
  <si>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</si>
  <si>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</si>
  <si>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</si>
  <si>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</si>
  <si>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</si>
  <si>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</si>
  <si>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</si>
  <si>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</si>
  <si>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</si>
  <si>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</si>
  <si>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</si>
  <si>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</si>
  <si>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</si>
  <si>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</si>
  <si>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</si>
  <si>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</si>
  <si>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</si>
  <si>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</si>
  <si>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</si>
  <si>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</si>
  <si>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</si>
  <si>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</si>
  <si>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</si>
  <si>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</si>
  <si>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</si>
  <si>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</si>
  <si>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</si>
  <si>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</si>
  <si>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</si>
  <si>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</si>
  <si>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</si>
  <si>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</si>
  <si>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</si>
  <si>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</si>
  <si>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</si>
  <si>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</si>
  <si>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</si>
  <si>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</si>
  <si>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</si>
  <si>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</si>
  <si>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</si>
  <si>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</si>
  <si>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</si>
  <si>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</si>
  <si>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</si>
  <si>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</si>
  <si>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</si>
  <si>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</si>
  <si>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</si>
  <si>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</si>
  <si>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</si>
  <si>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</si>
  <si>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</si>
  <si>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</si>
  <si>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</si>
  <si>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</si>
  <si>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</si>
  <si>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</si>
  <si>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</si>
  <si>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</si>
  <si>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</si>
  <si>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</si>
  <si>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</si>
  <si>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</si>
  <si>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</si>
  <si>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</si>
  <si>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</si>
  <si>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</si>
  <si>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</si>
  <si>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</si>
  <si>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</si>
  <si>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</si>
  <si>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</si>
  <si>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</si>
  <si>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</si>
  <si>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</si>
  <si>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</si>
  <si>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</si>
  <si>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</si>
  <si>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</si>
  <si>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</si>
  <si>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</si>
  <si>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</si>
  <si>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</si>
  <si>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</si>
  <si>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</si>
  <si>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</si>
  <si>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</si>
  <si>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</si>
  <si>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</si>
  <si>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</si>
  <si>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</si>
  <si>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</si>
  <si>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</si>
  <si>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</si>
  <si>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</si>
  <si>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</si>
  <si>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</si>
  <si>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</si>
  <si>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</si>
  <si>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</si>
  <si>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</si>
  <si>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</si>
  <si>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</si>
  <si>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</si>
  <si>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</si>
  <si>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</si>
  <si>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</si>
  <si>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</si>
  <si>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</si>
  <si>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</si>
  <si>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</si>
  <si>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</si>
  <si>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</si>
  <si>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</si>
  <si>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</si>
  <si>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</si>
  <si>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</si>
  <si>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</si>
  <si>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</si>
  <si>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</si>
  <si>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</si>
  <si>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</si>
  <si>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</si>
  <si>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</si>
  <si>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</si>
  <si>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</si>
  <si>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</si>
  <si>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</si>
  <si>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</si>
  <si>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</si>
  <si>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</si>
  <si>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</si>
  <si>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</si>
  <si>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</si>
  <si>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</si>
  <si>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</si>
  <si>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</si>
  <si>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</si>
  <si>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</si>
  <si>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</si>
  <si>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</si>
  <si>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</si>
  <si>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</si>
  <si>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</si>
  <si>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</si>
  <si>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</si>
  <si>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</si>
  <si>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</si>
  <si>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</si>
  <si>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</si>
  <si>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</si>
  <si>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</si>
  <si>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</si>
  <si>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</si>
  <si>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</si>
  <si>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</si>
  <si>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</si>
  <si>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</si>
  <si>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</si>
  <si>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</si>
  <si>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</si>
  <si>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</si>
  <si>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</si>
  <si>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</si>
  <si>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</si>
  <si>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</si>
  <si>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</si>
  <si>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</si>
  <si>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</si>
  <si>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</si>
  <si>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</si>
  <si>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</si>
  <si>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</si>
  <si>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</si>
  <si>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</si>
  <si>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</si>
  <si>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</si>
  <si>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</si>
  <si>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</si>
  <si>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</si>
  <si>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</si>
  <si>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</si>
  <si>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</si>
  <si>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</si>
  <si>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</si>
  <si>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</si>
  <si>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</si>
  <si>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</si>
  <si>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</si>
  <si>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</si>
  <si>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</si>
  <si>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</si>
  <si>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</si>
  <si>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</si>
  <si>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</si>
  <si>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</si>
  <si>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</si>
  <si>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</si>
  <si>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</si>
  <si>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</si>
  <si>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</si>
  <si>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</si>
  <si>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</si>
  <si>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</si>
  <si>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</si>
  <si>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</si>
  <si>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</si>
  <si>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</si>
  <si>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</si>
  <si>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</si>
  <si>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</si>
  <si>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</si>
  <si>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</si>
  <si>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</si>
  <si>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</si>
  <si>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</si>
  <si>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</si>
  <si>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</si>
  <si>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</si>
  <si>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</si>
  <si>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</si>
  <si>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</si>
  <si>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</si>
  <si>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</si>
  <si>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</si>
  <si>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</si>
  <si>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</si>
  <si>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</si>
  <si>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</si>
  <si>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</si>
  <si>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</si>
  <si>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</si>
  <si>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</si>
  <si>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</si>
  <si>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</si>
  <si>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</si>
  <si>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</si>
  <si>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</si>
  <si>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</si>
  <si>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</si>
  <si>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</si>
  <si>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</si>
  <si>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</si>
  <si>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</si>
  <si>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</si>
  <si>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</si>
  <si>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</si>
  <si>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</si>
  <si>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</si>
  <si>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</si>
  <si>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</si>
  <si>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</si>
  <si>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</si>
  <si>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</si>
  <si>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</si>
  <si>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</si>
  <si>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</si>
  <si>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</si>
  <si>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</si>
  <si>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</si>
  <si>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</si>
  <si>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</si>
  <si>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</si>
  <si>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</si>
  <si>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</si>
  <si>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</si>
  <si>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</si>
  <si>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</si>
  <si>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</si>
  <si>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</si>
  <si>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</si>
  <si>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</si>
  <si>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</si>
  <si>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</si>
  <si>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</si>
  <si>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</si>
  <si>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</si>
  <si>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</si>
  <si>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</si>
  <si>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</si>
  <si>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</si>
  <si>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</si>
  <si>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</si>
  <si>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</si>
  <si>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</si>
  <si>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</si>
  <si>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</si>
  <si>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</si>
  <si>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</si>
  <si>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</si>
  <si>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</si>
  <si>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</si>
  <si>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</si>
  <si>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</si>
  <si>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</si>
  <si>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</si>
  <si>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</si>
  <si>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</si>
  <si>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</si>
  <si>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</si>
  <si>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</si>
  <si>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</si>
  <si>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</si>
  <si>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</si>
  <si>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</si>
  <si>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</si>
  <si>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</si>
  <si>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</si>
  <si>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</si>
  <si>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</si>
  <si>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</si>
  <si>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</si>
  <si>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</si>
  <si>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</si>
  <si>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</si>
  <si>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</si>
  <si>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</si>
  <si>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</si>
  <si>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</si>
  <si>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</si>
  <si>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</si>
  <si>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</si>
  <si>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</si>
  <si>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</si>
  <si>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</si>
  <si>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</si>
  <si>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</si>
  <si>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</si>
  <si>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</si>
  <si>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</si>
  <si>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</si>
  <si>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</si>
  <si>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</si>
  <si>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</si>
  <si>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</si>
  <si>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</si>
  <si>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</si>
  <si>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</si>
  <si>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</si>
  <si>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</si>
  <si>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</si>
  <si>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</si>
  <si>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</si>
  <si>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</si>
  <si>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</si>
  <si>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</si>
  <si>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</si>
  <si>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</si>
  <si>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</si>
  <si>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</si>
  <si>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</si>
  <si>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</si>
  <si>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</si>
  <si>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</si>
  <si>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</si>
  <si>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</si>
  <si>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</si>
  <si>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</si>
  <si>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</si>
  <si>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</si>
  <si>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</si>
  <si>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</si>
  <si>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</si>
  <si>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</si>
  <si>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</si>
  <si>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</si>
  <si>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</si>
  <si>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</si>
  <si>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</si>
  <si>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</si>
  <si>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</si>
  <si>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</si>
  <si>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</si>
  <si>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</si>
  <si>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</si>
  <si>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</si>
  <si>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</si>
  <si>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</si>
  <si>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</si>
  <si>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</si>
  <si>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</si>
  <si>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</si>
  <si>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</si>
  <si>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</si>
  <si>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</si>
  <si>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</si>
  <si>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</si>
  <si>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</si>
  <si>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</si>
  <si>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</si>
  <si>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</si>
  <si>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</si>
  <si>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</si>
  <si>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</si>
  <si>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</si>
  <si>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</si>
  <si>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</si>
  <si>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</si>
  <si>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</si>
  <si>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</si>
  <si>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</si>
  <si>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</si>
  <si>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</si>
  <si>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</si>
  <si>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</si>
  <si>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</si>
  <si>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</si>
  <si>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</si>
  <si>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</si>
  <si>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</si>
  <si>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</si>
  <si>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</si>
  <si>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</si>
  <si>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</si>
  <si>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</si>
  <si>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</si>
  <si>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</si>
  <si>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</si>
  <si>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</si>
  <si>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</si>
  <si>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</si>
  <si>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</si>
  <si>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</si>
  <si>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</si>
  <si>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</si>
  <si>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</si>
  <si>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</si>
  <si>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</si>
  <si>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</si>
  <si>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</si>
  <si>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</si>
  <si>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</si>
  <si>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</si>
  <si>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</si>
  <si>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</si>
  <si>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</si>
  <si>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</si>
  <si>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</si>
  <si>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</si>
  <si>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</si>
  <si>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</si>
  <si>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</si>
  <si>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</si>
  <si>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</si>
  <si>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</si>
  <si>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</si>
  <si>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</si>
  <si>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</si>
  <si>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</si>
  <si>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</si>
  <si>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</si>
  <si>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</si>
  <si>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</si>
  <si>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</si>
  <si>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</si>
  <si>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</si>
  <si>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</si>
  <si>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</si>
  <si>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</si>
  <si>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</si>
  <si>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</si>
  <si>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</si>
  <si>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</si>
  <si>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</si>
  <si>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</si>
  <si>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</si>
  <si>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</si>
  <si>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</si>
  <si>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</si>
  <si>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</si>
  <si>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</si>
  <si>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</si>
  <si>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</si>
  <si>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</si>
  <si>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</si>
  <si>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</si>
  <si>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</si>
  <si>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</si>
  <si>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</si>
  <si>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</si>
  <si>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</si>
  <si>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</si>
  <si>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</si>
  <si>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</si>
  <si>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</si>
  <si>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</si>
  <si>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</si>
  <si>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</si>
  <si>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</si>
  <si>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</si>
  <si>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</si>
  <si>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</si>
  <si>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</si>
  <si>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</si>
  <si>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</si>
  <si>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</si>
  <si>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</si>
  <si>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</si>
  <si>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</si>
  <si>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</si>
  <si>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</si>
  <si>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</si>
  <si>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</si>
  <si>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</si>
  <si>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</si>
  <si>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</si>
  <si>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</si>
  <si>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</si>
  <si>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</si>
  <si>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</si>
  <si>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</si>
  <si>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</si>
  <si>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</si>
  <si>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</si>
  <si>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</si>
  <si>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</si>
  <si>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</si>
  <si>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</si>
  <si>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</si>
  <si>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</si>
  <si>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</si>
  <si>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</si>
  <si>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</si>
  <si>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</si>
  <si>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</si>
  <si>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</si>
  <si>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</si>
  <si>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</si>
  <si>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</si>
  <si>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</si>
  <si>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</si>
  <si>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</si>
  <si>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</si>
  <si>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</si>
  <si>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</si>
  <si>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</si>
  <si>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</si>
  <si>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</si>
  <si>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</si>
  <si>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</si>
  <si>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</si>
  <si>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</si>
  <si>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</si>
  <si>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</si>
  <si>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</si>
  <si>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</si>
  <si>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</si>
  <si>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</si>
  <si>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</si>
  <si>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</si>
  <si>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</si>
  <si>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</si>
  <si>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</si>
  <si>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</si>
  <si>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</si>
  <si>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</si>
  <si>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</si>
  <si>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</si>
  <si>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</si>
  <si>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</si>
  <si>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</si>
  <si>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</si>
  <si>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</si>
  <si>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</si>
  <si>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</si>
  <si>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</si>
  <si>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</si>
  <si>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</si>
  <si>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</si>
  <si>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</si>
  <si>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</si>
  <si>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</si>
  <si>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</si>
  <si>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</si>
  <si>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</si>
  <si>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</si>
  <si>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</si>
  <si>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</si>
  <si>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</si>
  <si>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</si>
  <si>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</si>
  <si>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</si>
  <si>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</si>
  <si>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</si>
  <si>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</si>
  <si>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</si>
  <si>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</si>
  <si>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</si>
  <si>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</si>
  <si>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</si>
  <si>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</si>
  <si>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</si>
  <si>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</si>
  <si>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</si>
  <si>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</si>
  <si>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</si>
  <si>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</si>
  <si>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</si>
  <si>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</si>
  <si>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</si>
  <si>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</si>
  <si>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</si>
  <si>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</si>
  <si>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</si>
  <si>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</si>
  <si>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</si>
  <si>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</si>
  <si>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</si>
  <si>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</si>
  <si>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</si>
  <si>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</si>
  <si>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</si>
  <si>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</si>
  <si>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</si>
  <si>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</si>
  <si>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</si>
  <si>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</si>
  <si>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</si>
  <si>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</si>
  <si>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</si>
  <si>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</si>
  <si>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</si>
  <si>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</si>
  <si>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</si>
  <si>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</si>
  <si>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</si>
  <si>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</si>
  <si>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</si>
  <si>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</si>
  <si>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</si>
  <si>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</si>
  <si>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</si>
  <si>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</si>
  <si>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</si>
  <si>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</si>
  <si>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</si>
  <si>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</si>
  <si>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</si>
  <si>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</si>
  <si>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</si>
  <si>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</si>
  <si>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</si>
  <si>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</si>
  <si>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</si>
  <si>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</si>
  <si>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</si>
  <si>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</si>
  <si>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</si>
  <si>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</si>
  <si>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</si>
  <si>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</si>
  <si>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</si>
  <si>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</si>
  <si>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</si>
  <si>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</si>
  <si>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</si>
  <si>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</si>
  <si>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</si>
  <si>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</si>
  <si>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</si>
  <si>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</si>
  <si>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</si>
  <si>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</si>
  <si>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</si>
  <si>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</si>
  <si>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</si>
  <si>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</si>
  <si>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</si>
  <si>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</si>
  <si>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</si>
  <si>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</si>
  <si>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</si>
  <si>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</si>
  <si>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</si>
  <si>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</si>
  <si>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</si>
  <si>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</si>
  <si>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</si>
  <si>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</si>
  <si>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</si>
  <si>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</si>
  <si>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</si>
  <si>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</si>
  <si>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</si>
  <si>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</si>
  <si>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</si>
  <si>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</si>
  <si>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</si>
  <si>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</si>
  <si>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</si>
  <si>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</si>
  <si>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</si>
  <si>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</si>
  <si>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</si>
  <si>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</si>
  <si>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</si>
  <si>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</si>
  <si>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</si>
  <si>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</si>
  <si>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</si>
  <si>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</si>
  <si>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</si>
  <si>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</si>
  <si>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</si>
  <si>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</si>
  <si>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</si>
  <si>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</si>
  <si>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</si>
  <si>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</si>
  <si>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</si>
  <si>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</si>
  <si>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</si>
  <si>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</si>
  <si>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</si>
  <si>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</si>
  <si>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</si>
  <si>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</si>
  <si>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</si>
  <si>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</si>
  <si>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</si>
  <si>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</si>
  <si>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</si>
  <si>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</si>
  <si>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</si>
  <si>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</si>
  <si>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</si>
  <si>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</si>
  <si>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</si>
  <si>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</si>
  <si>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</si>
  <si>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</si>
  <si>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</si>
  <si>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</si>
  <si>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</si>
  <si>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</si>
  <si>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</si>
  <si>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</si>
  <si>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</si>
  <si>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</si>
  <si>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</si>
  <si>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</si>
  <si>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</si>
  <si>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</si>
  <si>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</si>
  <si>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</si>
  <si>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</si>
  <si>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</si>
  <si>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</si>
  <si>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</si>
  <si>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</si>
  <si>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</si>
  <si>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</si>
  <si>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</si>
  <si>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</si>
  <si>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</si>
  <si>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</si>
  <si>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</si>
  <si>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</si>
  <si>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</si>
  <si>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</si>
  <si>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</si>
  <si>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</si>
  <si>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</si>
  <si>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</si>
  <si>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</si>
  <si>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</si>
  <si>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</si>
  <si>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</si>
  <si>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</si>
  <si>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</si>
  <si>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</si>
  <si>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</si>
  <si>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</si>
  <si>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</si>
  <si>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</si>
  <si>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</si>
  <si>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</si>
  <si>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</si>
  <si>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</si>
  <si>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</si>
  <si>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</si>
  <si>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</si>
  <si>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</si>
  <si>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</si>
  <si>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</si>
  <si>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</si>
  <si>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</si>
  <si>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</si>
  <si>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</si>
  <si>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</si>
  <si>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</si>
  <si>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</si>
  <si>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</si>
  <si>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</si>
  <si>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</si>
  <si>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</si>
  <si>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</si>
  <si>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</si>
  <si>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</si>
  <si>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</si>
  <si>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</si>
  <si>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</si>
  <si>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</si>
  <si>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</si>
  <si>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</si>
  <si>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</si>
  <si>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</si>
  <si>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</si>
  <si>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</si>
  <si>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</si>
  <si>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</si>
  <si>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</si>
  <si>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</si>
  <si>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</si>
  <si>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</si>
  <si>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</si>
  <si>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</si>
  <si>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</si>
  <si>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</si>
  <si>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</si>
  <si>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</si>
  <si>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</si>
  <si>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</si>
  <si>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</si>
  <si>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</si>
  <si>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</si>
  <si>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</si>
  <si>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</si>
  <si>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</si>
  <si>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</si>
  <si>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</si>
  <si>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</si>
  <si>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</si>
  <si>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</si>
  <si>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</si>
  <si>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</si>
  <si>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</si>
  <si>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</si>
  <si>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</si>
  <si>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</si>
  <si>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</si>
  <si>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</si>
  <si>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</si>
  <si>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</si>
  <si>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</si>
  <si>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</si>
  <si>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</si>
  <si>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</si>
  <si>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</si>
  <si>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</si>
  <si>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</si>
  <si>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</si>
  <si>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</si>
  <si>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</si>
  <si>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</si>
  <si>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</si>
  <si>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</si>
  <si>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</si>
  <si>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</si>
  <si>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</si>
  <si>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</si>
  <si>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</si>
  <si>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</si>
  <si>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</si>
  <si>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</si>
  <si>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</si>
  <si>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</si>
  <si>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</si>
  <si>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</si>
  <si>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</si>
  <si>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</si>
  <si>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</si>
  <si>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</si>
  <si>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</si>
  <si>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</si>
  <si>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</si>
  <si>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</si>
  <si>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</si>
  <si>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</si>
  <si>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</si>
  <si>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</si>
  <si>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</si>
  <si>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</si>
  <si>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</si>
  <si>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</si>
  <si>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</si>
  <si>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</si>
  <si>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</si>
  <si>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</si>
  <si>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</si>
  <si>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</si>
  <si>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</si>
  <si>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</si>
  <si>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</si>
  <si>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</si>
  <si>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</si>
  <si>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</si>
  <si>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</si>
  <si>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</si>
  <si>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</si>
  <si>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</si>
  <si>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</si>
  <si>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</si>
  <si>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</si>
  <si>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</si>
  <si>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</si>
  <si>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</si>
  <si>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</si>
  <si>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</si>
  <si>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</si>
  <si>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</si>
  <si>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</si>
  <si>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</si>
  <si>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</si>
  <si>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</si>
  <si>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</si>
  <si>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</si>
  <si>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</si>
  <si>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</si>
  <si>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</si>
  <si>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</si>
  <si>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</si>
  <si>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</si>
  <si>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</si>
  <si>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</si>
  <si>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</si>
  <si>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</si>
  <si>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</si>
  <si>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</si>
  <si>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</si>
  <si>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</si>
  <si>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</si>
  <si>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</si>
  <si>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</si>
  <si>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</si>
  <si>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</si>
  <si>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</si>
  <si>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</si>
  <si>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</si>
  <si>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</si>
  <si>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</si>
  <si>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</si>
  <si>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</si>
  <si>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</si>
  <si>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</si>
  <si>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</si>
  <si>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</si>
  <si>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</si>
  <si>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</si>
  <si>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</si>
  <si>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</si>
  <si>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</si>
  <si>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</si>
  <si>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</si>
  <si>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</si>
  <si>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</si>
  <si>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</si>
  <si>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</si>
  <si>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</si>
  <si>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</si>
  <si>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</si>
  <si>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</si>
  <si>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</si>
  <si>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</si>
  <si>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</si>
  <si>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</si>
  <si>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</si>
  <si>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</si>
  <si>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</si>
  <si>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</si>
  <si>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</si>
  <si>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</si>
  <si>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</si>
  <si>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</si>
  <si>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</si>
  <si>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</si>
  <si>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</si>
  <si>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</si>
  <si>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</si>
  <si>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</si>
  <si>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</si>
  <si>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</si>
  <si>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</si>
  <si>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</si>
  <si>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</si>
  <si>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</si>
  <si>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</si>
  <si>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</si>
  <si>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</si>
  <si>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</si>
  <si>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</si>
  <si>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</si>
  <si>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</si>
  <si>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</si>
  <si>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</si>
  <si>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</si>
  <si>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</si>
  <si>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</si>
  <si>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</si>
  <si>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</si>
  <si>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</si>
  <si>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</si>
  <si>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</si>
  <si>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</si>
  <si>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</si>
  <si>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</si>
  <si>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</si>
  <si>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</si>
  <si>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</si>
  <si>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</si>
  <si>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</si>
  <si>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</si>
  <si>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</si>
  <si>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</si>
  <si>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</si>
  <si>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</si>
  <si>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</si>
  <si>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</si>
  <si>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</si>
  <si>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</si>
  <si>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</si>
  <si>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</si>
  <si>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</si>
  <si>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</si>
  <si>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</si>
  <si>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</si>
  <si>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</si>
  <si>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</si>
  <si>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</si>
  <si>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</si>
  <si>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</si>
  <si>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</si>
  <si>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</si>
  <si>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</si>
  <si>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</si>
  <si>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</si>
  <si>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</si>
  <si>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</si>
  <si>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</si>
  <si>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</si>
  <si>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</si>
  <si>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</si>
  <si>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</si>
  <si>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</si>
  <si>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</si>
  <si>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</si>
  <si>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</si>
  <si>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</si>
  <si>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</si>
  <si>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</si>
  <si>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</si>
  <si>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</si>
  <si>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</si>
  <si>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</si>
  <si>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</si>
  <si>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</si>
  <si>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</si>
  <si>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</si>
  <si>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</si>
  <si>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</si>
  <si>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</si>
  <si>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</si>
  <si>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</si>
  <si>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</si>
  <si>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</si>
  <si>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</si>
  <si>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</si>
  <si>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</si>
  <si>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</si>
  <si>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</si>
  <si>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</si>
  <si>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</si>
  <si>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</si>
  <si>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</si>
  <si>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</si>
  <si>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</si>
  <si>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</si>
  <si>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</si>
  <si>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</si>
  <si>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</si>
  <si>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</si>
  <si>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</si>
  <si>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</si>
  <si>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</si>
  <si>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</si>
  <si>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</si>
  <si>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</si>
  <si>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</si>
  <si>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</si>
  <si>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</si>
  <si>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</si>
  <si>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</si>
  <si>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</si>
  <si>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</si>
  <si>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</si>
  <si>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</si>
  <si>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</si>
  <si>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</si>
  <si>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</si>
  <si>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</si>
  <si>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</si>
  <si>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</si>
  <si>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</si>
  <si>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</si>
  <si>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</si>
  <si>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</si>
  <si>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</si>
  <si>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</si>
  <si>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</si>
  <si>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</si>
  <si>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</si>
  <si>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</si>
  <si>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</si>
  <si>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</si>
  <si>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</si>
  <si>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</si>
  <si>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</si>
  <si>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</si>
  <si>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</si>
  <si>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</si>
  <si>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</si>
  <si>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</si>
  <si>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</si>
  <si>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</si>
  <si>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</si>
  <si>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</si>
  <si>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</si>
  <si>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</si>
  <si>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</si>
  <si>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</si>
  <si>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</si>
  <si>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</si>
  <si>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</si>
  <si>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</si>
  <si>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</si>
  <si>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</si>
  <si>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</si>
  <si>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</si>
  <si>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</si>
  <si>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</si>
  <si>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</si>
  <si>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</si>
  <si>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</si>
  <si>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</si>
  <si>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</si>
  <si>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</si>
  <si>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</si>
  <si>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</si>
  <si>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</si>
  <si>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</si>
  <si>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</si>
  <si>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</si>
  <si>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</si>
  <si>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</si>
  <si>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</si>
  <si>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</si>
  <si>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</si>
  <si>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</si>
  <si>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</si>
  <si>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</si>
  <si>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</si>
  <si>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</si>
  <si>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</si>
  <si>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</si>
  <si>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</si>
  <si>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</si>
  <si>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</si>
  <si>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</si>
  <si>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</si>
  <si>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</si>
  <si>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</si>
  <si>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</si>
  <si>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</si>
  <si>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</si>
  <si>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</si>
  <si>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</si>
  <si>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</si>
  <si>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</si>
  <si>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</si>
  <si>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</si>
  <si>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</si>
  <si>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</si>
  <si>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</si>
  <si>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</si>
  <si>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</si>
  <si>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</si>
  <si>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</si>
  <si>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</si>
  <si>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</si>
  <si>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</si>
  <si>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</si>
  <si>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</si>
  <si>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</si>
  <si>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</si>
  <si>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</si>
  <si>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</si>
  <si>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</si>
  <si>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</si>
  <si>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</si>
  <si>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</si>
  <si>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</si>
  <si>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</si>
  <si>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</si>
  <si>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</si>
  <si>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</si>
  <si>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</si>
  <si>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</si>
  <si>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</si>
  <si>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</si>
  <si>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</si>
  <si>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</si>
  <si>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</si>
  <si>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</si>
  <si>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</si>
  <si>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</si>
  <si>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</si>
  <si>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</si>
  <si>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</si>
  <si>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</si>
  <si>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</si>
  <si>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</si>
  <si>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</si>
  <si>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</si>
  <si>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</si>
  <si>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</si>
  <si>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</si>
  <si>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</si>
  <si>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</si>
  <si>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</si>
  <si>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</si>
  <si>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</si>
  <si>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</si>
  <si>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</si>
  <si>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</si>
  <si>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</si>
  <si>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</si>
  <si>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</si>
  <si>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</si>
  <si>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</si>
  <si>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</si>
  <si>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</si>
  <si>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</si>
  <si>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</si>
  <si>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</si>
  <si>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</si>
  <si>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</si>
  <si>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</si>
  <si>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</si>
  <si>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</si>
  <si>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</si>
  <si>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</si>
  <si>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</si>
  <si>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</si>
  <si>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</si>
  <si>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</si>
  <si>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</si>
  <si>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</si>
  <si>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</si>
  <si>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</si>
  <si>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</si>
  <si>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</si>
  <si>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</si>
  <si>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</si>
  <si>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</si>
  <si>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</si>
  <si>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</si>
  <si>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</si>
  <si>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</si>
  <si>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</si>
  <si>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</si>
  <si>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</si>
  <si>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</si>
  <si>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</si>
  <si>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</si>
  <si>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</si>
  <si>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</si>
  <si>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</si>
  <si>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</si>
  <si>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</si>
  <si>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</si>
  <si>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</si>
  <si>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</si>
  <si>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</si>
  <si>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</si>
  <si>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</si>
  <si>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</si>
  <si>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</si>
  <si>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</si>
  <si>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</si>
  <si>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</si>
  <si>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</si>
  <si>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</si>
  <si>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</si>
  <si>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</si>
  <si>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</si>
  <si>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</si>
  <si>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</si>
  <si>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</si>
  <si>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</si>
  <si>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</si>
  <si>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</si>
  <si>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</si>
  <si>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</si>
  <si>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</si>
  <si>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</si>
  <si>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</si>
  <si>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</si>
  <si>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</si>
  <si>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</si>
  <si>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</si>
  <si>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</si>
  <si>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</si>
  <si>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</si>
  <si>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</si>
  <si>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</si>
  <si>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</si>
  <si>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</si>
  <si>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</si>
  <si>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</si>
  <si>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</si>
  <si>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</si>
  <si>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</si>
  <si>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</si>
  <si>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</si>
  <si>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</si>
  <si>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</si>
  <si>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</si>
  <si>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</si>
  <si>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</si>
  <si>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</si>
  <si>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</si>
  <si>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</si>
  <si>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</si>
  <si>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</si>
  <si>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</si>
  <si>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</si>
  <si>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</si>
  <si>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</si>
  <si>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</si>
  <si>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</si>
  <si>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</si>
  <si>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</si>
  <si>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</si>
  <si>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</si>
  <si>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</si>
  <si>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</si>
  <si>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</si>
  <si>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</si>
  <si>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</si>
  <si>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</si>
  <si>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</si>
  <si>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</si>
  <si>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</si>
  <si>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</si>
  <si>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</si>
  <si>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</si>
  <si>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</si>
  <si>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</si>
  <si>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</si>
  <si>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</si>
  <si>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</si>
  <si>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</si>
  <si>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</si>
  <si>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</si>
  <si>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</si>
  <si>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</si>
  <si>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</si>
  <si>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</si>
  <si>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</si>
  <si>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</si>
  <si>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</si>
  <si>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</si>
  <si>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</si>
  <si>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</si>
  <si>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</si>
  <si>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</si>
  <si>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</si>
  <si>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</si>
  <si>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</si>
  <si>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</si>
  <si>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</si>
  <si>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</si>
  <si>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</si>
  <si>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</si>
  <si>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</si>
  <si>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</si>
  <si>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</si>
  <si>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</si>
  <si>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</si>
  <si>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</si>
  <si>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</si>
  <si>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</si>
  <si>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</si>
  <si>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</si>
  <si>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</si>
  <si>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</si>
  <si>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</si>
  <si>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</si>
  <si>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</si>
  <si>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</si>
  <si>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</si>
  <si>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</si>
  <si>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</si>
  <si>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</si>
  <si>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</si>
  <si>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</si>
  <si>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</si>
  <si>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</si>
  <si>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</si>
  <si>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</si>
  <si>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</si>
  <si>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</si>
  <si>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</si>
  <si>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</si>
  <si>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</si>
  <si>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</si>
  <si>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</si>
  <si>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</si>
  <si>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</si>
  <si>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</si>
  <si>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</si>
  <si>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</si>
  <si>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</si>
  <si>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</si>
  <si>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</si>
  <si>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</si>
  <si>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</si>
  <si>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</si>
  <si>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</si>
  <si>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</si>
  <si>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</si>
  <si>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</si>
  <si>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</si>
  <si>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</si>
  <si>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</si>
  <si>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</si>
  <si>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</si>
  <si>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</si>
  <si>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</si>
  <si>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</si>
  <si>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</si>
  <si>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</si>
  <si>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</si>
  <si>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</si>
  <si>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</si>
  <si>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</si>
  <si>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</si>
  <si>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</si>
  <si>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</si>
  <si>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</si>
  <si>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</si>
  <si>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</si>
  <si>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</si>
  <si>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</si>
  <si>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</si>
  <si>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</si>
  <si>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</si>
  <si>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</si>
  <si>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</si>
  <si>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</si>
  <si>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</si>
  <si>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</si>
  <si>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</si>
  <si>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</si>
  <si>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</si>
  <si>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</si>
  <si>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</si>
  <si>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</si>
  <si>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</si>
  <si>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</si>
  <si>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</si>
  <si>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</si>
  <si>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</si>
  <si>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</si>
  <si>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</si>
  <si>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</si>
  <si>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</si>
  <si>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</si>
  <si>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</si>
  <si>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</si>
  <si>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</si>
  <si>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</si>
  <si>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</si>
  <si>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</si>
  <si>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</si>
  <si>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</si>
  <si>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</si>
  <si>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</si>
  <si>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</si>
  <si>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</si>
  <si>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</si>
  <si>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</si>
  <si>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</si>
  <si>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</si>
  <si>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</si>
  <si>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</si>
  <si>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</si>
  <si>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</si>
  <si>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</si>
  <si>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</si>
  <si>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</si>
  <si>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</si>
  <si>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</si>
  <si>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</si>
  <si>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</si>
  <si>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</si>
  <si>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</si>
  <si>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</si>
  <si>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</si>
  <si>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</si>
  <si>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</si>
  <si>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</si>
  <si>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</si>
  <si>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</si>
  <si>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</si>
  <si>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</si>
  <si>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</si>
  <si>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</si>
  <si>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</si>
  <si>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</si>
  <si>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</si>
  <si>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</si>
  <si>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</si>
  <si>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</si>
  <si>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</si>
  <si>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</si>
  <si>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</si>
  <si>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</si>
  <si>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</si>
  <si>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</si>
  <si>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</si>
  <si>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</si>
  <si>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</si>
  <si>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</si>
  <si>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</si>
  <si>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</si>
  <si>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</si>
  <si>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</si>
  <si>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</si>
  <si>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</si>
  <si>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</si>
  <si>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</si>
  <si>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</si>
  <si>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</si>
  <si>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</si>
  <si>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</si>
  <si>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</si>
  <si>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</si>
  <si>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</si>
  <si>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</si>
  <si>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</si>
  <si>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</si>
  <si>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</si>
  <si>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</si>
  <si>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</si>
  <si>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</si>
  <si>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</si>
  <si>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</si>
  <si>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</si>
  <si>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</si>
  <si>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</si>
  <si>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</si>
  <si>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</si>
  <si>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</si>
  <si>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</si>
  <si>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</si>
  <si>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</si>
  <si>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</si>
  <si>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</si>
  <si>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</si>
  <si>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</si>
  <si>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</si>
  <si>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</si>
  <si>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</si>
  <si>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</si>
  <si>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</si>
  <si>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</si>
  <si>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</si>
  <si>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</si>
  <si>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</si>
  <si>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</si>
  <si>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</si>
  <si>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</si>
  <si>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</si>
  <si>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</si>
  <si>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</si>
  <si>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</si>
  <si>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</si>
  <si>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</si>
  <si>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</si>
  <si>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</si>
  <si>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</si>
  <si>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</si>
  <si>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</si>
  <si>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</si>
  <si>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</si>
  <si>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</si>
  <si>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</si>
  <si>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</si>
  <si>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</si>
  <si>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</si>
  <si>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</si>
  <si>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</si>
  <si>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</si>
  <si>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</si>
  <si>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</si>
  <si>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</si>
  <si>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</si>
  <si>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</si>
  <si>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</si>
  <si>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</si>
  <si>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</si>
  <si>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</si>
  <si>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</si>
  <si>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</si>
  <si>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</si>
  <si>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</si>
  <si>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</si>
  <si>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</si>
  <si>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</si>
  <si>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</si>
  <si>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</si>
  <si>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</si>
  <si>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</si>
  <si>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</si>
  <si>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</si>
  <si>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</si>
  <si>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</si>
  <si>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</si>
  <si>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</si>
  <si>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</si>
  <si>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</si>
  <si>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</si>
  <si>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</si>
  <si>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</si>
  <si>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</si>
  <si>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</si>
  <si>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</si>
  <si>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</si>
  <si>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</si>
  <si>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</si>
  <si>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</si>
  <si>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</si>
  <si>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</si>
  <si>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</si>
  <si>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</si>
  <si>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</si>
  <si>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</si>
  <si>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</si>
  <si>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</si>
  <si>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</si>
  <si>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</si>
  <si>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</si>
  <si>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</si>
  <si>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</si>
  <si>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</si>
  <si>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</si>
  <si>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</si>
  <si>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</si>
  <si>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</si>
  <si>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</si>
  <si>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</si>
  <si>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</si>
  <si>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</si>
  <si>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</si>
  <si>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</si>
  <si>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</si>
  <si>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</si>
  <si>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</si>
  <si>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</si>
  <si>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</si>
  <si>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</si>
  <si>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</si>
  <si>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</si>
  <si>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</si>
  <si>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</si>
  <si>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</si>
  <si>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</si>
  <si>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</si>
  <si>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</si>
  <si>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</si>
  <si>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</si>
  <si>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</si>
  <si>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</si>
  <si>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</si>
  <si>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</si>
  <si>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</si>
  <si>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</si>
  <si>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</si>
  <si>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</si>
  <si>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</si>
  <si>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</si>
  <si>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</si>
  <si>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</si>
  <si>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</si>
  <si>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</si>
  <si>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</si>
  <si>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</si>
  <si>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</si>
  <si>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</si>
  <si>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</si>
  <si>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</si>
  <si>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</si>
  <si>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</si>
  <si>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</si>
  <si>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</si>
  <si>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</si>
  <si>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</si>
  <si>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</si>
  <si>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</si>
  <si>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</si>
  <si>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</si>
  <si>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</si>
  <si>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</si>
  <si>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</si>
  <si>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</si>
  <si>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</si>
  <si>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</si>
  <si>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</si>
  <si>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</si>
  <si>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</si>
  <si>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</si>
  <si>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</si>
  <si>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</si>
  <si>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</si>
  <si>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</si>
  <si>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</si>
  <si>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</si>
  <si>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</si>
  <si>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</si>
  <si>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</si>
  <si>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</si>
  <si>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</si>
  <si>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</si>
  <si>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</si>
  <si>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</si>
  <si>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</si>
  <si>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</si>
  <si>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</si>
  <si>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</si>
  <si>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</si>
  <si>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</si>
  <si>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</si>
  <si>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</si>
  <si>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</si>
  <si>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</si>
  <si>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</si>
  <si>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</si>
  <si>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</si>
  <si>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</si>
  <si>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</si>
  <si>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</si>
  <si>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</si>
  <si>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</si>
  <si>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</si>
  <si>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</si>
  <si>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</si>
  <si>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</si>
  <si>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</si>
  <si>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</si>
  <si>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</si>
  <si>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</si>
  <si>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</si>
  <si>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</si>
  <si>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</si>
  <si>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</si>
  <si>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</si>
  <si>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</si>
  <si>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</si>
  <si>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</si>
  <si>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</si>
  <si>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</si>
  <si>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</si>
  <si>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</si>
  <si>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</si>
  <si>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</si>
  <si>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</si>
  <si>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</si>
  <si>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</si>
  <si>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</si>
  <si>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</si>
  <si>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</si>
  <si>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</si>
  <si>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</si>
  <si>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</si>
  <si>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</si>
  <si>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</si>
  <si>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</si>
  <si>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</si>
  <si>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</si>
  <si>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</si>
  <si>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</si>
  <si>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</si>
  <si>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</si>
  <si>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</si>
  <si>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</si>
  <si>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</si>
  <si>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</si>
  <si>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</si>
  <si>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</si>
  <si>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</si>
  <si>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</si>
  <si>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</si>
  <si>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</si>
  <si>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</si>
  <si>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</si>
  <si>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</si>
  <si>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</si>
  <si>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</si>
  <si>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</si>
  <si>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</si>
  <si>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</si>
  <si>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</si>
  <si>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</si>
  <si>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</si>
  <si>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</si>
  <si>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</si>
  <si>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</si>
  <si>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</si>
  <si>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</si>
  <si>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</si>
  <si>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</si>
  <si>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</si>
  <si>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</si>
  <si>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</si>
  <si>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</si>
  <si>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</si>
  <si>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</si>
  <si>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</si>
  <si>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</si>
  <si>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</si>
  <si>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</si>
  <si>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</si>
  <si>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</si>
  <si>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</si>
  <si>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</si>
  <si>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</si>
  <si>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</si>
  <si>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</si>
  <si>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</si>
  <si>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</si>
  <si>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</si>
  <si>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</si>
  <si>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</si>
  <si>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</si>
  <si>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</si>
  <si>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</si>
  <si>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</si>
  <si>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</si>
  <si>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</si>
  <si>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</si>
  <si>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</si>
  <si>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</si>
  <si>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</si>
  <si>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</si>
  <si>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</si>
  <si>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</si>
  <si>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</si>
  <si>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</si>
  <si>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</si>
  <si>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</si>
  <si>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</si>
  <si>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</si>
  <si>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</si>
  <si>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</si>
  <si>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</si>
  <si>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</si>
  <si>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</si>
  <si>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</si>
  <si>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</si>
  <si>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</si>
  <si>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</si>
  <si>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</si>
  <si>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</si>
  <si>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</si>
  <si>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</si>
  <si>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</si>
  <si>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</si>
  <si>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</si>
  <si>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</si>
  <si>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</si>
  <si>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</si>
  <si>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</si>
  <si>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</si>
  <si>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</si>
  <si>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</si>
  <si>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</si>
  <si>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</si>
  <si>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</si>
  <si>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</si>
  <si>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</si>
  <si>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</si>
  <si>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</si>
  <si>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</si>
  <si>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</si>
  <si>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</si>
  <si>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</si>
  <si>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</si>
  <si>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</si>
  <si>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</si>
  <si>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</si>
  <si>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</si>
  <si>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</si>
  <si>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</si>
  <si>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</si>
  <si>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</si>
  <si>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</si>
  <si>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</si>
  <si>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</si>
  <si>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</si>
  <si>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</si>
  <si>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</si>
  <si>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</si>
  <si>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</si>
  <si>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</si>
  <si>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</si>
  <si>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</si>
  <si>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</si>
  <si>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</si>
  <si>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</si>
  <si>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</si>
  <si>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</si>
  <si>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</si>
  <si>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</si>
  <si>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</si>
  <si>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</si>
  <si>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</si>
  <si>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</si>
  <si>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</si>
  <si>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</si>
  <si>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</si>
  <si>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</si>
  <si>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</si>
  <si>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</si>
  <si>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</si>
  <si>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</si>
  <si>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</si>
  <si>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</si>
  <si>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</si>
  <si>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</si>
  <si>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</si>
  <si>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</si>
  <si>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</si>
  <si>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</si>
  <si>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</si>
  <si>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</si>
  <si>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</si>
  <si>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</si>
  <si>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</si>
  <si>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</si>
  <si>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</si>
  <si>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</si>
  <si>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</si>
  <si>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</si>
  <si>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</si>
  <si>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</si>
  <si>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</si>
  <si>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</si>
  <si>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</si>
  <si>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</si>
  <si>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</si>
  <si>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</si>
  <si>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</si>
  <si>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</si>
  <si>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</si>
  <si>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</si>
  <si>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</si>
  <si>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</si>
  <si>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</si>
  <si>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</si>
  <si>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</si>
  <si>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</si>
  <si>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</si>
  <si>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</si>
  <si>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</si>
  <si>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</si>
  <si>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</si>
  <si>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</si>
  <si>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</si>
  <si>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</si>
  <si>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</si>
  <si>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</si>
  <si>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</si>
  <si>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</si>
  <si>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</si>
  <si>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</si>
  <si>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</si>
  <si>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</si>
  <si>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</si>
  <si>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</si>
  <si>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</si>
  <si>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</si>
  <si>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</si>
  <si>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</si>
  <si>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</si>
  <si>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</si>
  <si>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</si>
  <si>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</si>
  <si>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</si>
  <si>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</si>
  <si>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</si>
  <si>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</si>
  <si>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</si>
  <si>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</si>
  <si>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</si>
  <si>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</si>
  <si>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</si>
  <si>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</si>
  <si>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</si>
  <si>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</si>
  <si>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</si>
  <si>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</si>
  <si>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</si>
  <si>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</si>
  <si>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</si>
  <si>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</si>
  <si>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</si>
  <si>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</si>
  <si>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</si>
  <si>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</si>
  <si>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</si>
  <si>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</si>
  <si>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</si>
  <si>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</si>
  <si>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</si>
  <si>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</si>
  <si>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</si>
  <si>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</si>
  <si>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</si>
  <si>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</si>
  <si>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</si>
  <si>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</si>
  <si>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</si>
  <si>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</si>
  <si>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</si>
  <si>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</si>
  <si>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</si>
  <si>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</si>
  <si>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</si>
  <si>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</si>
  <si>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</si>
  <si>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</si>
  <si>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</si>
  <si>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</si>
  <si>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</si>
  <si>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</si>
  <si>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</si>
  <si>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</si>
  <si>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</si>
  <si>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</si>
  <si>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</si>
  <si>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</si>
  <si>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</si>
  <si>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</si>
  <si>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</si>
  <si>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</si>
  <si>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</si>
  <si>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</si>
  <si>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</si>
  <si>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</si>
  <si>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</si>
  <si>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</si>
  <si>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</si>
  <si>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</si>
  <si>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</si>
  <si>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</si>
  <si>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</si>
  <si>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</si>
  <si>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</si>
  <si>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</si>
  <si>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</si>
  <si>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</si>
  <si>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</si>
  <si>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</si>
  <si>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</si>
  <si>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</si>
  <si>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</si>
  <si>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</si>
  <si>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</si>
  <si>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</si>
  <si>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</si>
  <si>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</si>
  <si>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</si>
  <si>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</si>
  <si>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</si>
  <si>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</si>
  <si>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</si>
  <si>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</si>
  <si>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</si>
  <si>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</si>
  <si>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</si>
  <si>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</si>
  <si>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</si>
  <si>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</si>
  <si>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</si>
  <si>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</si>
  <si>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</si>
  <si>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</si>
  <si>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</si>
  <si>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</si>
  <si>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</si>
  <si>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</si>
  <si>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</si>
  <si>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</si>
  <si>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</si>
  <si>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</si>
  <si>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</si>
  <si>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</si>
  <si>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</si>
  <si>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</si>
  <si>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</si>
  <si>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</si>
  <si>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</si>
  <si>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</si>
  <si>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</si>
  <si>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</si>
  <si>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</si>
  <si>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</si>
  <si>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</si>
  <si>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</si>
  <si>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</si>
  <si>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</si>
  <si>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</si>
  <si>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</si>
  <si>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</si>
  <si>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</si>
  <si>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</si>
  <si>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</si>
  <si>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</si>
  <si>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</si>
  <si>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</si>
  <si>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</si>
  <si>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</si>
  <si>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</si>
  <si>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</si>
  <si>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</si>
  <si>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</si>
  <si>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</si>
  <si>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</si>
  <si>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</si>
  <si>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</si>
  <si>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</si>
  <si>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</si>
  <si>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</si>
  <si>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</si>
  <si>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</si>
  <si>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</si>
  <si>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</si>
  <si>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</si>
  <si>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</si>
  <si>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</si>
  <si>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</si>
  <si>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</si>
  <si>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</si>
  <si>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</si>
  <si>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</si>
  <si>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</si>
  <si>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</si>
  <si>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</si>
  <si>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</si>
  <si>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</si>
  <si>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</si>
  <si>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</si>
  <si>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</si>
  <si>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</si>
  <si>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</si>
  <si>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</si>
  <si>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</si>
  <si>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</si>
  <si>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</si>
  <si>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</si>
  <si>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</si>
  <si>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</si>
  <si>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</si>
  <si>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</si>
  <si>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</si>
  <si>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</si>
  <si>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</si>
  <si>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</si>
  <si>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</si>
  <si>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</si>
  <si>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</si>
  <si>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</si>
  <si>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</si>
  <si>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</si>
  <si>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</si>
  <si>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</si>
  <si>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</si>
  <si>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</si>
  <si>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</si>
  <si>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</si>
  <si>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</si>
  <si>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</si>
  <si>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</si>
  <si>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</si>
  <si>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</si>
  <si>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</si>
  <si>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</si>
  <si>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</si>
  <si>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</si>
  <si>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</si>
  <si>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</si>
  <si>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</si>
  <si>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</si>
  <si>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</si>
  <si>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</si>
  <si>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</si>
  <si>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</si>
  <si>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</si>
  <si>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</si>
  <si>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</si>
  <si>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</si>
  <si>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</si>
  <si>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</si>
  <si>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</si>
  <si>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</si>
  <si>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</si>
  <si>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</si>
  <si>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</si>
  <si>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</si>
  <si>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</si>
  <si>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</si>
  <si>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</si>
  <si>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</si>
  <si>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</si>
  <si>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</si>
  <si>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</si>
  <si>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</si>
  <si>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</si>
  <si>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</si>
  <si>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</si>
  <si>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</si>
  <si>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</si>
  <si>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</si>
  <si>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</si>
  <si>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</si>
  <si>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</si>
  <si>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</si>
  <si>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</si>
  <si>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</si>
  <si>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</si>
  <si>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</si>
  <si>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</si>
  <si>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</si>
  <si>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</si>
  <si>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</si>
  <si>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</si>
  <si>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</si>
  <si>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</si>
  <si>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</si>
  <si>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</si>
  <si>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</si>
  <si>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</si>
  <si>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</si>
  <si>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</si>
  <si>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</si>
  <si>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</si>
  <si>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</si>
  <si>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</si>
  <si>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</si>
  <si>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</si>
  <si>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</si>
  <si>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</si>
  <si>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</si>
  <si>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</si>
  <si>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</si>
  <si>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</si>
  <si>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</si>
  <si>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</si>
  <si>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</si>
  <si>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</si>
  <si>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</si>
  <si>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</si>
  <si>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</si>
  <si>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</si>
  <si>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</si>
  <si>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</si>
  <si>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</si>
  <si>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</si>
  <si>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</si>
  <si>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</si>
  <si>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</si>
  <si>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</si>
  <si>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</si>
  <si>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</si>
  <si>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</si>
  <si>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</si>
  <si>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</si>
  <si>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</si>
  <si>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</si>
  <si>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</si>
  <si>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</si>
  <si>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</si>
  <si>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</si>
  <si>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</si>
  <si>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</si>
  <si>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</si>
  <si>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</si>
  <si>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</si>
  <si>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</si>
  <si>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</si>
  <si>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</si>
  <si>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</si>
  <si>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</si>
  <si>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</si>
  <si>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</si>
  <si>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</si>
  <si>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</si>
  <si>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</si>
  <si>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</si>
  <si>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</si>
  <si>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</si>
  <si>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</si>
  <si>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</si>
  <si>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</si>
  <si>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</si>
  <si>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</si>
  <si>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</si>
  <si>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</si>
  <si>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</si>
  <si>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</si>
  <si>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</si>
  <si>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</si>
  <si>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</si>
  <si>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</si>
  <si>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</si>
  <si>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</si>
  <si>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</si>
  <si>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</si>
  <si>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</si>
  <si>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</si>
  <si>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</si>
  <si>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</si>
  <si>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</si>
  <si>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</si>
  <si>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</si>
  <si>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</si>
  <si>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</si>
  <si>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</si>
  <si>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</si>
  <si>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</si>
  <si>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</si>
  <si>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</si>
  <si>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</si>
  <si>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</si>
  <si>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</si>
  <si>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</si>
  <si>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</si>
  <si>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</si>
  <si>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</si>
  <si>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</si>
  <si>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</si>
  <si>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</si>
  <si>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</si>
  <si>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</si>
  <si>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</si>
  <si>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</si>
  <si>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</si>
  <si>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</si>
  <si>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</si>
  <si>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</si>
  <si>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</si>
  <si>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</si>
  <si>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</si>
  <si>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</si>
  <si>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</si>
  <si>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</si>
  <si>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</si>
  <si>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</si>
  <si>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</si>
  <si>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</si>
  <si>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</si>
  <si>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</si>
  <si>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</si>
  <si>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</si>
  <si>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</si>
  <si>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</si>
  <si>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</si>
  <si>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</si>
  <si>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</si>
  <si>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</si>
  <si>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</si>
  <si>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</si>
  <si>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</si>
  <si>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</si>
  <si>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</si>
  <si>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</si>
  <si>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</si>
  <si>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</si>
  <si>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</si>
  <si>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</si>
  <si>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</si>
  <si>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</si>
  <si>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</si>
  <si>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</si>
  <si>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</si>
  <si>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</si>
  <si>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</si>
  <si>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</si>
  <si>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</si>
  <si>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</si>
  <si>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</si>
  <si>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</si>
  <si>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</si>
  <si>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</si>
  <si>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</si>
  <si>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</si>
  <si>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</si>
  <si>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</si>
  <si>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</si>
  <si>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</si>
  <si>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</si>
  <si>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</si>
  <si>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</si>
  <si>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</si>
  <si>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</si>
  <si>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</si>
  <si>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</si>
  <si>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</si>
  <si>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</si>
  <si>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</si>
  <si>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</si>
  <si>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</si>
  <si>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</si>
  <si>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</si>
  <si>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</si>
  <si>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</si>
  <si>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</si>
  <si>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</si>
  <si>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</si>
  <si>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</si>
  <si>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</si>
  <si>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</si>
  <si>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</si>
  <si>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</si>
  <si>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</si>
  <si>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</si>
  <si>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</si>
  <si>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</si>
  <si>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</si>
  <si>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</si>
  <si>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</si>
  <si>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</si>
  <si>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</si>
  <si>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</si>
  <si>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</si>
  <si>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</si>
  <si>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</si>
  <si>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</si>
  <si>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</si>
  <si>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</si>
  <si>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</si>
  <si>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</si>
  <si>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</si>
  <si>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</si>
  <si>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</si>
  <si>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</si>
  <si>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</si>
  <si>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</si>
  <si>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</si>
  <si>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</si>
  <si>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</si>
  <si>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</si>
  <si>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</si>
  <si>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</si>
  <si>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</si>
  <si>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</si>
  <si>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</si>
  <si>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</si>
  <si>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</si>
  <si>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</si>
  <si>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</si>
  <si>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</si>
  <si>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</si>
  <si>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</si>
  <si>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</si>
  <si>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</si>
  <si>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</si>
  <si>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</si>
  <si>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</si>
  <si>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</si>
  <si>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</si>
  <si>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</si>
  <si>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</si>
  <si>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</si>
  <si>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</si>
  <si>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</si>
  <si>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</si>
  <si>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</si>
  <si>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</si>
  <si>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</si>
  <si>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</si>
  <si>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</si>
  <si>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</si>
  <si>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</si>
  <si>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</si>
  <si>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</si>
  <si>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</si>
  <si>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</si>
  <si>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</si>
  <si>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</si>
  <si>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</si>
  <si>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</si>
  <si>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</si>
  <si>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</si>
  <si>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</si>
  <si>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</si>
  <si>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</si>
  <si>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</si>
  <si>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</si>
  <si>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</si>
  <si>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</si>
  <si>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</si>
  <si>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</si>
  <si>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</si>
  <si>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</si>
  <si>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</si>
  <si>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</si>
  <si>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</si>
  <si>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</si>
  <si>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</si>
  <si>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</si>
  <si>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</si>
  <si>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</si>
  <si>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</si>
  <si>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</si>
  <si>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</si>
  <si>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</si>
  <si>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</si>
  <si>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</si>
  <si>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</si>
  <si>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</si>
  <si>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</si>
  <si>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</si>
  <si>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</si>
  <si>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</si>
  <si>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</si>
  <si>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</si>
  <si>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</si>
  <si>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</si>
  <si>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</si>
  <si>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</si>
  <si>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</si>
  <si>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</si>
  <si>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</si>
  <si>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</si>
  <si>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</si>
  <si>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</si>
  <si>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</si>
  <si>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</si>
  <si>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</si>
  <si>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</si>
  <si>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</si>
  <si>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</si>
  <si>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</si>
  <si>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</si>
  <si>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</si>
  <si>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</si>
  <si>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</si>
  <si>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</si>
  <si>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</si>
  <si>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</si>
  <si>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</si>
  <si>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</si>
  <si>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</si>
  <si>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</si>
  <si>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</si>
  <si>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</si>
  <si>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</si>
  <si>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</si>
  <si>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</si>
  <si>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</si>
  <si>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</si>
  <si>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</si>
  <si>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</si>
  <si>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</si>
  <si>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</si>
  <si>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</si>
  <si>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</si>
  <si>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</si>
  <si>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</si>
  <si>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</si>
  <si>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</si>
  <si>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</si>
  <si>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</si>
  <si>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</si>
  <si>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</si>
  <si>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</si>
  <si>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</si>
  <si>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</si>
  <si>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</si>
  <si>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</si>
  <si>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</si>
  <si>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</si>
  <si>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</si>
  <si>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</si>
  <si>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</si>
  <si>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</si>
  <si>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</si>
  <si>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</si>
  <si>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</si>
  <si>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</si>
  <si>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</si>
  <si>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</si>
  <si>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</si>
  <si>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</si>
  <si>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</si>
  <si>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</si>
  <si>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</si>
  <si>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</si>
  <si>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</si>
  <si>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</si>
  <si>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</si>
  <si>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</si>
  <si>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</si>
  <si>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</si>
  <si>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</si>
  <si>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</si>
  <si>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</si>
  <si>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</si>
  <si>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</si>
  <si>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</si>
  <si>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</si>
  <si>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</si>
  <si>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</si>
  <si>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</si>
  <si>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</si>
  <si>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</si>
  <si>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</si>
  <si>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</si>
  <si>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</si>
  <si>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</si>
  <si>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</si>
  <si>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</si>
  <si>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</si>
  <si>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</si>
  <si>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</si>
  <si>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</si>
  <si>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</si>
  <si>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</si>
  <si>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</si>
  <si>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</si>
  <si>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</si>
  <si>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</si>
  <si>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</si>
  <si>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</si>
  <si>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</si>
  <si>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</si>
  <si>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</si>
  <si>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</si>
  <si>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</si>
  <si>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</si>
  <si>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</si>
  <si>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</si>
  <si>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</si>
  <si>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</si>
  <si>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</si>
  <si>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</si>
  <si>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</si>
  <si>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</si>
  <si>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</si>
  <si>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</si>
  <si>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</si>
  <si>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</si>
  <si>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</si>
  <si>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</si>
  <si>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</si>
  <si>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</si>
  <si>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</si>
  <si>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</si>
  <si>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</si>
  <si>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</si>
  <si>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</si>
  <si>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</si>
  <si>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</si>
  <si>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</si>
  <si>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</si>
  <si>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</si>
  <si>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</si>
  <si>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</si>
  <si>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</si>
  <si>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</si>
  <si>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</si>
  <si>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</si>
  <si>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</si>
  <si>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</si>
  <si>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</si>
  <si>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</si>
  <si>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</si>
  <si>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</si>
  <si>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</si>
  <si>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</si>
  <si>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</si>
  <si>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</si>
  <si>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</si>
  <si>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</si>
  <si>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</si>
  <si>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</si>
  <si>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</si>
  <si>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</si>
  <si>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</si>
  <si>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</si>
  <si>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</si>
  <si>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</si>
  <si>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</si>
  <si>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</si>
  <si>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</si>
  <si>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</si>
  <si>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</si>
  <si>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</si>
  <si>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</si>
  <si>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</si>
  <si>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</si>
  <si>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</si>
  <si>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</si>
  <si>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</si>
  <si>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</si>
  <si>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</si>
  <si>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</si>
  <si>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</si>
  <si>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</si>
  <si>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</si>
  <si>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</si>
  <si>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</si>
  <si>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</si>
  <si>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</si>
  <si>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</si>
  <si>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</si>
  <si>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</si>
  <si>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</si>
  <si>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</si>
  <si>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</si>
  <si>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</si>
  <si>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</si>
  <si>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</si>
  <si>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</si>
  <si>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</si>
  <si>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</si>
  <si>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</si>
  <si>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</si>
  <si>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</si>
  <si>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</si>
  <si>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</si>
  <si>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</si>
  <si>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</si>
  <si>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</si>
  <si>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</si>
  <si>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</si>
  <si>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</si>
  <si>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</si>
  <si>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</si>
  <si>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</si>
  <si>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</si>
  <si>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</si>
  <si>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</si>
  <si>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</si>
  <si>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</si>
  <si>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</si>
  <si>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</si>
  <si>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</si>
  <si>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</si>
  <si>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</si>
  <si>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</si>
  <si>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</si>
  <si>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</si>
  <si>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</si>
  <si>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</si>
  <si>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</si>
  <si>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</si>
  <si>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</si>
  <si>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</si>
  <si>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</si>
  <si>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</si>
  <si>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</si>
  <si>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</si>
  <si>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</si>
  <si>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</si>
  <si>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</si>
  <si>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</si>
  <si>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</si>
  <si>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</si>
  <si>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</si>
  <si>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</si>
  <si>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</si>
  <si>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</si>
  <si>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</si>
  <si>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</si>
  <si>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</si>
  <si>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</si>
  <si>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</si>
  <si>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</si>
  <si>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</si>
  <si>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</si>
  <si>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</si>
  <si>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</si>
  <si>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</si>
  <si>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</si>
  <si>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</si>
  <si>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</si>
  <si>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</si>
  <si>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</si>
  <si>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</si>
  <si>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</si>
  <si>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</si>
  <si>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</si>
  <si>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</si>
  <si>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</si>
  <si>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</si>
  <si>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</si>
  <si>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</si>
  <si>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</si>
  <si>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</si>
  <si>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</si>
  <si>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</si>
  <si>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</si>
  <si>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</si>
  <si>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</si>
  <si>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</si>
  <si>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</si>
  <si>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</si>
  <si>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</si>
  <si>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</si>
  <si>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</si>
  <si>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</si>
  <si>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</si>
  <si>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</si>
  <si>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</si>
  <si>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</si>
  <si>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</si>
  <si>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</si>
  <si>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</si>
  <si>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</si>
  <si>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</si>
  <si>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</si>
  <si>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</si>
  <si>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</si>
  <si>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</si>
  <si>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</si>
  <si>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</si>
  <si>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</si>
  <si>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</si>
  <si>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</si>
  <si>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</si>
  <si>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</si>
  <si>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</si>
  <si>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</si>
  <si>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</si>
  <si>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</si>
  <si>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</si>
  <si>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</si>
  <si>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</si>
  <si>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</si>
  <si>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</si>
  <si>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</si>
  <si>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</si>
  <si>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</si>
  <si>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</si>
  <si>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</si>
  <si>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</si>
  <si>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</si>
  <si>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</si>
  <si>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</si>
  <si>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</si>
  <si>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</si>
  <si>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</si>
  <si>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</si>
  <si>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</si>
  <si>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</si>
  <si>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</si>
  <si>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</si>
  <si>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</si>
  <si>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</si>
  <si>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</si>
  <si>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</si>
  <si>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</si>
  <si>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</si>
  <si>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</si>
  <si>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</si>
  <si>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</si>
  <si>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</si>
  <si>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</si>
  <si>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</si>
  <si>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</si>
  <si>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</si>
  <si>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</si>
  <si>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</si>
  <si>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</si>
  <si>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</si>
  <si>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</si>
  <si>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</si>
  <si>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</si>
  <si>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</si>
  <si>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</si>
  <si>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</si>
  <si>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</si>
  <si>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</si>
  <si>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</si>
  <si>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</si>
  <si>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</si>
  <si>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</si>
  <si>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</si>
  <si>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</si>
  <si>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</si>
  <si>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</si>
  <si>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</si>
  <si>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</si>
  <si>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</si>
  <si>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</si>
  <si>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</si>
  <si>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</si>
  <si>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</si>
  <si>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</si>
  <si>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</si>
  <si>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</si>
  <si>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</si>
  <si>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</si>
  <si>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</si>
  <si>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</si>
  <si>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</si>
  <si>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</si>
  <si>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</si>
  <si>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</si>
  <si>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</si>
  <si>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</si>
  <si>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</si>
  <si>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</si>
  <si>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</si>
  <si>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</si>
  <si>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</si>
  <si>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</si>
  <si>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</si>
  <si>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</si>
  <si>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</si>
  <si>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</si>
  <si>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</si>
  <si>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</si>
  <si>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</si>
  <si>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</si>
  <si>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</si>
  <si>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</si>
  <si>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</si>
  <si>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</si>
  <si>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</si>
  <si>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</si>
  <si>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</si>
  <si>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</si>
  <si>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</si>
  <si>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</si>
  <si>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</si>
  <si>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</si>
  <si>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</si>
  <si>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</si>
  <si>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</si>
  <si>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</si>
  <si>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</si>
  <si>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</si>
  <si>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</si>
  <si>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</si>
  <si>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</si>
  <si>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</si>
  <si>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</si>
  <si>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</si>
  <si>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</si>
  <si>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</si>
  <si>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</si>
  <si>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</si>
  <si>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</si>
  <si>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</si>
  <si>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</si>
  <si>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</si>
  <si>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</si>
  <si>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</si>
  <si>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</si>
  <si>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</si>
  <si>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</si>
  <si>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</si>
  <si>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</si>
  <si>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</si>
  <si>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</si>
  <si>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</si>
  <si>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</si>
  <si>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</si>
  <si>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</si>
  <si>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</si>
  <si>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</si>
  <si>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</si>
  <si>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</si>
  <si>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</si>
  <si>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</si>
  <si>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</si>
  <si>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</si>
  <si>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</si>
  <si>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</si>
  <si>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</si>
  <si>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</si>
  <si>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</si>
  <si>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</si>
  <si>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</si>
  <si>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</si>
  <si>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</si>
  <si>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</si>
  <si>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</si>
  <si>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</si>
  <si>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</si>
  <si>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</si>
  <si>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</si>
  <si>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</si>
  <si>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</si>
  <si>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</si>
  <si>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</si>
  <si>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</si>
  <si>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</si>
  <si>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</si>
  <si>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</si>
  <si>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</si>
  <si>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</si>
  <si>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</si>
  <si>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</si>
  <si>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</si>
  <si>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</si>
  <si>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</si>
  <si>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</si>
  <si>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</si>
  <si>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</si>
  <si>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</si>
  <si>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</si>
  <si>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</si>
  <si>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</si>
  <si>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</si>
  <si>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</si>
  <si>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</si>
  <si>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</si>
  <si>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</si>
  <si>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</si>
  <si>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</si>
  <si>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</si>
  <si>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</si>
  <si>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</si>
  <si>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</si>
  <si>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</si>
  <si>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</si>
  <si>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</si>
  <si>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</si>
  <si>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</si>
  <si>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</si>
  <si>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</si>
  <si>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</si>
  <si>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</si>
  <si>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</si>
  <si>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</si>
  <si>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</si>
  <si>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</si>
  <si>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</si>
  <si>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</si>
  <si>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</si>
  <si>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</si>
  <si>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</si>
  <si>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</si>
  <si>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</si>
  <si>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</si>
  <si>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</si>
  <si>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</si>
  <si>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</si>
  <si>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</si>
  <si>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</si>
  <si>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</si>
  <si>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</si>
  <si>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</si>
  <si>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</si>
  <si>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</si>
  <si>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</si>
  <si>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</si>
  <si>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</si>
  <si>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</si>
  <si>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</si>
  <si>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</si>
  <si>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</si>
  <si>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</si>
  <si>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</si>
  <si>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</si>
  <si>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</si>
  <si>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</si>
  <si>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</si>
  <si>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</si>
  <si>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</si>
  <si>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</si>
  <si>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</si>
  <si>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</si>
  <si>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</si>
  <si>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</si>
  <si>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</si>
  <si>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</si>
  <si>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</si>
  <si>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</si>
  <si>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</si>
  <si>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</si>
  <si>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</si>
  <si>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</si>
  <si>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</si>
  <si>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</si>
  <si>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</si>
  <si>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</si>
  <si>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</si>
  <si>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</si>
  <si>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</si>
  <si>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</si>
  <si>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</si>
  <si>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</si>
  <si>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</si>
  <si>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</si>
  <si>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</si>
  <si>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</si>
  <si>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</si>
  <si>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</si>
  <si>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</si>
  <si>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</si>
  <si>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</si>
  <si>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</si>
  <si>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</si>
  <si>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</si>
  <si>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</si>
  <si>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</si>
  <si>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</si>
  <si>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</si>
  <si>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</si>
  <si>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</si>
  <si>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</si>
  <si>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</si>
  <si>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</si>
  <si>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</si>
  <si>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</si>
  <si>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</si>
  <si>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</si>
  <si>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</si>
  <si>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</si>
  <si>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</si>
  <si>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</si>
  <si>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</si>
  <si>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</si>
  <si>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</si>
  <si>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</si>
  <si>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</si>
  <si>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</si>
  <si>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</si>
  <si>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</si>
  <si>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</si>
  <si>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</si>
  <si>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</si>
  <si>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</si>
  <si>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</si>
  <si>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</si>
  <si>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</si>
  <si>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</si>
  <si>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</si>
  <si>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</si>
  <si>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</si>
  <si>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</si>
  <si>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</si>
  <si>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</si>
  <si>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</si>
  <si>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</si>
  <si>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</si>
  <si>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</si>
  <si>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</si>
  <si>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</si>
  <si>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</si>
  <si>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</si>
  <si>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</si>
  <si>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</si>
  <si>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</si>
  <si>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</si>
  <si>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</si>
  <si>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</si>
  <si>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</si>
  <si>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</si>
  <si>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</si>
  <si>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</si>
  <si>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</si>
  <si>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</si>
  <si>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</si>
  <si>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</si>
  <si>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</si>
  <si>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</si>
  <si>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</si>
  <si>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</si>
  <si>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</si>
  <si>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</si>
  <si>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</si>
  <si>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</si>
  <si>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</si>
  <si>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</si>
  <si>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</si>
  <si>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</si>
  <si>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</si>
  <si>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</si>
  <si>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</si>
  <si>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</si>
  <si>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</si>
  <si>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</si>
  <si>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</si>
  <si>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</si>
  <si>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</si>
  <si>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</si>
  <si>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</si>
  <si>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</si>
  <si>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</si>
  <si>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</si>
  <si>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</si>
  <si>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</si>
  <si>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</si>
  <si>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</si>
  <si>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</si>
  <si>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</si>
  <si>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</si>
  <si>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</si>
  <si>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</si>
  <si>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</si>
  <si>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</si>
  <si>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</si>
  <si>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</si>
  <si>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</si>
  <si>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</si>
  <si>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</si>
  <si>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</si>
  <si>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</si>
  <si>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</si>
  <si>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</si>
  <si>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</si>
  <si>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</si>
  <si>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</si>
  <si>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</si>
  <si>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</si>
  <si>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</si>
  <si>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</si>
  <si>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</si>
  <si>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</si>
  <si>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</si>
  <si>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</si>
  <si>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</si>
  <si>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</si>
  <si>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</si>
  <si>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</si>
  <si>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</si>
  <si>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</si>
  <si>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</si>
  <si>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</si>
  <si>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</si>
  <si>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</si>
  <si>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</si>
  <si>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</si>
  <si>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</si>
  <si>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</si>
  <si>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</si>
  <si>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</si>
  <si>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</si>
  <si>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</si>
  <si>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</si>
  <si>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</si>
  <si>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</si>
  <si>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</si>
  <si>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</si>
  <si>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</si>
  <si>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</si>
  <si>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</si>
  <si>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</si>
  <si>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</si>
  <si>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</si>
  <si>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</si>
  <si>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</si>
  <si>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</si>
  <si>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</si>
  <si>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</si>
  <si>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</si>
  <si>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</si>
  <si>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</si>
  <si>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</si>
  <si>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</si>
  <si>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</si>
  <si>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</si>
  <si>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</si>
  <si>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</si>
  <si>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</si>
  <si>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</si>
  <si>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</si>
  <si>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</si>
  <si>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</si>
  <si>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</si>
  <si>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</si>
  <si>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</si>
  <si>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</si>
  <si>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</si>
  <si>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</si>
  <si>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</si>
  <si>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</si>
  <si>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</si>
  <si>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</si>
  <si>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</si>
  <si>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</si>
  <si>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</si>
  <si>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</si>
  <si>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</si>
  <si>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</si>
  <si>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</si>
  <si>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</si>
  <si>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</si>
  <si>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</si>
  <si>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</si>
  <si>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</si>
  <si>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</si>
  <si>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</si>
  <si>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</si>
  <si>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</si>
  <si>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</si>
  <si>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</si>
  <si>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</si>
  <si>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</si>
  <si>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</si>
  <si>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</si>
  <si>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</si>
  <si>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</si>
  <si>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</si>
  <si>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</si>
  <si>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</si>
  <si>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</si>
  <si>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</si>
  <si>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</si>
  <si>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</si>
  <si>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</si>
  <si>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</si>
  <si>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</si>
  <si>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</si>
  <si>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</si>
  <si>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</si>
  <si>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</si>
  <si>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</si>
  <si>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</si>
  <si>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</si>
  <si>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</si>
  <si>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</si>
  <si>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</si>
  <si>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</si>
  <si>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</si>
  <si>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</si>
  <si>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</si>
  <si>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</si>
  <si>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</si>
  <si>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</si>
  <si>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</si>
  <si>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</si>
  <si>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</si>
  <si>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</si>
  <si>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</si>
  <si>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</si>
  <si>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</si>
  <si>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</si>
  <si>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</si>
  <si>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</si>
  <si>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</si>
  <si>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</si>
  <si>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</si>
  <si>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</si>
  <si>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</si>
  <si>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</si>
  <si>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</si>
  <si>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</si>
  <si>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</si>
  <si>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</si>
  <si>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</si>
  <si>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</si>
  <si>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</si>
  <si>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</si>
  <si>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</si>
  <si>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</si>
  <si>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</si>
  <si>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</si>
  <si>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</si>
  <si>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</si>
  <si>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</si>
  <si>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</si>
  <si>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</si>
  <si>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</si>
  <si>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</si>
  <si>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</si>
  <si>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</si>
  <si>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</si>
  <si>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</si>
  <si>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</si>
  <si>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</si>
  <si>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</si>
  <si>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</si>
  <si>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</si>
  <si>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</si>
  <si>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</si>
  <si>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</si>
  <si>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</si>
  <si>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</si>
  <si>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</si>
  <si>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</si>
  <si>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</si>
  <si>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</si>
  <si>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</si>
  <si>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</si>
  <si>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</si>
  <si>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</si>
  <si>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</si>
  <si>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</si>
  <si>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</si>
  <si>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</si>
  <si>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</si>
  <si>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</si>
  <si>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</si>
  <si>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</si>
  <si>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</si>
  <si>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</si>
  <si>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</si>
  <si>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</si>
  <si>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</si>
  <si>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</si>
  <si>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</si>
  <si>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</si>
  <si>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</si>
  <si>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</si>
  <si>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</si>
  <si>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</si>
  <si>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</si>
  <si>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</si>
  <si>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</si>
  <si>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</si>
  <si>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</si>
  <si>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</si>
  <si>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</si>
  <si>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</si>
  <si>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</si>
  <si>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</si>
  <si>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</si>
  <si>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</si>
  <si>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</si>
  <si>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</si>
  <si>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</si>
  <si>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</si>
  <si>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</si>
  <si>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</si>
  <si>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</si>
  <si>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</si>
  <si>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</si>
  <si>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</si>
  <si>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</si>
  <si>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</si>
  <si>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</si>
  <si>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</si>
  <si>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</si>
  <si>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</si>
  <si>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</si>
  <si>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</si>
  <si>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</si>
  <si>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</si>
  <si>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</si>
  <si>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</si>
  <si>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</si>
  <si>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</si>
  <si>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</si>
  <si>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</si>
  <si>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</si>
  <si>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</si>
  <si>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</si>
  <si>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</si>
  <si>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</si>
  <si>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</si>
  <si>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</si>
  <si>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</si>
  <si>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</si>
  <si>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</si>
  <si>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</si>
  <si>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</si>
  <si>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</si>
  <si>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</si>
  <si>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</si>
  <si>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</si>
  <si>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</si>
  <si>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</si>
  <si>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</si>
  <si>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</si>
  <si>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</si>
  <si>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</si>
  <si>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</si>
  <si>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</si>
  <si>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</si>
  <si>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</si>
  <si>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</si>
  <si>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</si>
  <si>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</si>
  <si>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</si>
  <si>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</si>
  <si>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</si>
  <si>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</si>
  <si>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</si>
  <si>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</si>
  <si>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</si>
  <si>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</si>
  <si>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</si>
  <si>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</si>
  <si>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</si>
  <si>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</si>
  <si>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</si>
  <si>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</si>
  <si>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</si>
  <si>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</si>
  <si>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</si>
  <si>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</si>
  <si>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</si>
  <si>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</si>
  <si>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</si>
  <si>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</si>
  <si>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</si>
  <si>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</si>
  <si>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</si>
  <si>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</si>
  <si>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</si>
  <si>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</si>
  <si>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</si>
  <si>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</si>
  <si>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</si>
  <si>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</si>
  <si>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</si>
  <si>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</si>
  <si>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</si>
  <si>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</si>
  <si>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</si>
  <si>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</si>
  <si>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</si>
  <si>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</si>
  <si>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</si>
  <si>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</si>
  <si>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</si>
  <si>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</si>
  <si>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</si>
  <si>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</si>
  <si>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</si>
  <si>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</si>
  <si>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</si>
  <si>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</si>
  <si>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</si>
  <si>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</si>
  <si>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</si>
  <si>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</si>
  <si>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</si>
  <si>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</si>
  <si>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</si>
  <si>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</si>
  <si>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</si>
  <si>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</si>
  <si>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</si>
  <si>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</si>
  <si>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</si>
  <si>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</si>
  <si>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</si>
  <si>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</si>
  <si>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</si>
  <si>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</si>
  <si>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</si>
  <si>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</si>
  <si>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</si>
  <si>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</si>
  <si>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</si>
  <si>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</si>
  <si>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</si>
  <si>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</si>
  <si>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</si>
  <si>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</si>
  <si>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</si>
  <si>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</si>
  <si>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</si>
  <si>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</si>
  <si>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</si>
  <si>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</si>
  <si>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</si>
  <si>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</si>
  <si>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</si>
  <si>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</si>
  <si>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</si>
  <si>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</si>
  <si>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</si>
  <si>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</si>
  <si>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</si>
  <si>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</si>
  <si>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</si>
  <si>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</si>
  <si>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</si>
  <si>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</si>
  <si>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</si>
  <si>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</si>
  <si>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</si>
  <si>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</si>
  <si>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</si>
  <si>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</si>
  <si>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</si>
  <si>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</si>
  <si>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</si>
  <si>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</si>
  <si>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</si>
  <si>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</si>
  <si>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</si>
  <si>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</si>
  <si>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</si>
  <si>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</si>
  <si>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</si>
  <si>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</si>
  <si>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</si>
  <si>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</si>
  <si>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</si>
  <si>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</si>
  <si>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</si>
  <si>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</si>
  <si>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</si>
  <si>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</si>
  <si>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</si>
  <si>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</si>
  <si>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</si>
  <si>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</si>
  <si>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</si>
  <si>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</si>
  <si>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</si>
  <si>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</si>
  <si>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</si>
  <si>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</si>
  <si>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</si>
  <si>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</si>
  <si>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</si>
  <si>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</si>
  <si>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</si>
  <si>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</si>
  <si>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</si>
  <si>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</si>
  <si>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</si>
  <si>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</si>
  <si>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</si>
  <si>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</si>
  <si>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</si>
  <si>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</si>
  <si>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</si>
  <si>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</si>
  <si>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</si>
  <si>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</si>
  <si>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</si>
  <si>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</si>
  <si>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</si>
  <si>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</si>
  <si>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</si>
  <si>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</si>
  <si>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</si>
  <si>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</si>
  <si>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</si>
  <si>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</si>
  <si>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</si>
  <si>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</si>
  <si>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</si>
  <si>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</si>
  <si>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</si>
  <si>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</si>
  <si>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</si>
  <si>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</si>
  <si>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</si>
  <si>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</si>
  <si>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</si>
  <si>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</si>
  <si>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</si>
  <si>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</si>
  <si>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</si>
  <si>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</si>
  <si>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</si>
  <si>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</si>
  <si>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</si>
  <si>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</si>
  <si>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</si>
  <si>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</si>
  <si>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</si>
  <si>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</si>
  <si>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</si>
  <si>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</si>
  <si>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</si>
  <si>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</si>
  <si>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</si>
  <si>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</si>
  <si>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</si>
  <si>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</si>
  <si>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</si>
  <si>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</si>
  <si>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</si>
  <si>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</si>
  <si>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</si>
  <si>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</si>
  <si>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</si>
  <si>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</si>
  <si>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</si>
  <si>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</si>
  <si>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</si>
  <si>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</si>
  <si>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</si>
  <si>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</si>
  <si>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</si>
  <si>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</si>
  <si>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</si>
  <si>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</si>
  <si>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</si>
  <si>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</si>
  <si>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</si>
  <si>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</si>
  <si>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</si>
  <si>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</si>
  <si>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</si>
  <si>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</si>
  <si>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</si>
  <si>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</si>
  <si>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</si>
  <si>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</si>
  <si>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</si>
  <si>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</si>
  <si>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</si>
  <si>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</si>
  <si>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</si>
  <si>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</si>
  <si>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</si>
  <si>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</si>
  <si>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</si>
  <si>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</si>
  <si>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</si>
  <si>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</si>
  <si>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</si>
  <si>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</si>
  <si>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</si>
  <si>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</si>
  <si>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</si>
  <si>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</si>
  <si>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</si>
  <si>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</si>
  <si>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</si>
  <si>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</si>
  <si>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</si>
  <si>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</si>
  <si>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</si>
  <si>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</si>
  <si>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</si>
  <si>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</si>
  <si>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</si>
  <si>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</si>
  <si>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</si>
  <si>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</si>
  <si>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</si>
  <si>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</si>
  <si>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</si>
  <si>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</si>
  <si>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</si>
  <si>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</si>
  <si>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</si>
  <si>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</si>
  <si>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</si>
  <si>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</si>
  <si>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</si>
  <si>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</si>
  <si>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</si>
  <si>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</si>
  <si>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</si>
  <si>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</si>
  <si>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</si>
  <si>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</si>
  <si>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</si>
  <si>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</si>
  <si>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</si>
  <si>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</si>
  <si>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</si>
  <si>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</si>
  <si>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</si>
  <si>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</si>
  <si>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</si>
  <si>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</si>
  <si>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</si>
  <si>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</si>
  <si>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</si>
  <si>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</si>
  <si>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</si>
  <si>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</si>
  <si>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</si>
  <si>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</si>
  <si>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</si>
  <si>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</si>
  <si>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</si>
  <si>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</si>
  <si>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</si>
  <si>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</si>
  <si>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</si>
  <si>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</si>
  <si>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</si>
  <si>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</si>
  <si>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</si>
  <si>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</si>
  <si>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</si>
  <si>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</si>
  <si>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</si>
  <si>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</si>
  <si>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</si>
  <si>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</si>
  <si>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</si>
  <si>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</si>
  <si>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</si>
  <si>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</si>
  <si>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</si>
  <si>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</si>
  <si>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</si>
  <si>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</si>
  <si>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</si>
  <si>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</si>
  <si>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</si>
  <si>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</si>
  <si>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</si>
  <si>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</si>
  <si>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</si>
  <si>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</si>
  <si>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</si>
  <si>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</si>
  <si>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</si>
  <si>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</si>
  <si>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</si>
  <si>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</si>
  <si>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</si>
  <si>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</si>
  <si>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</si>
  <si>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</si>
  <si>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</si>
  <si>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</si>
  <si>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</si>
  <si>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</si>
  <si>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</si>
  <si>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</si>
  <si>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</si>
  <si>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</si>
  <si>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</si>
  <si>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</si>
  <si>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</si>
  <si>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</si>
  <si>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</si>
  <si>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</si>
  <si>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</si>
  <si>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</si>
  <si>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</si>
  <si>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</si>
  <si>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</si>
  <si>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</si>
  <si>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</si>
  <si>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</si>
  <si>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</si>
  <si>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</si>
  <si>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</si>
  <si>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</si>
  <si>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</si>
  <si>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</si>
  <si>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</si>
  <si>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</si>
  <si>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</si>
  <si>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</si>
  <si>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</si>
  <si>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</si>
  <si>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</si>
  <si>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</si>
  <si>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</si>
  <si>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</si>
  <si>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</si>
  <si>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</si>
  <si>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</si>
  <si>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</si>
  <si>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</si>
  <si>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</si>
  <si>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</si>
  <si>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</si>
  <si>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</si>
  <si>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</si>
  <si>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</si>
  <si>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</si>
  <si>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</si>
  <si>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</si>
  <si>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</si>
  <si>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</si>
  <si>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</si>
  <si>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</si>
  <si>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</si>
  <si>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</si>
  <si>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</si>
  <si>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</si>
  <si>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</si>
  <si>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</si>
  <si>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</si>
  <si>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</si>
  <si>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</si>
  <si>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</si>
  <si>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</si>
  <si>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</si>
  <si>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</si>
  <si>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</si>
  <si>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</si>
  <si>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</si>
  <si>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</si>
  <si>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</si>
  <si>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</si>
  <si>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</si>
  <si>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</si>
  <si>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</si>
  <si>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</si>
  <si>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</si>
  <si>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</si>
  <si>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</si>
  <si>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</si>
  <si>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</si>
  <si>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</si>
  <si>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</si>
  <si>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</si>
  <si>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</si>
  <si>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</si>
  <si>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</si>
  <si>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</si>
  <si>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</si>
  <si>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</si>
  <si>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</si>
  <si>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</si>
  <si>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</si>
  <si>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</si>
  <si>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</si>
  <si>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</si>
  <si>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</si>
  <si>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</si>
  <si>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</si>
  <si>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</si>
  <si>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</si>
  <si>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</si>
  <si>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</si>
  <si>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</si>
  <si>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</si>
  <si>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</si>
  <si>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</si>
  <si>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</si>
  <si>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</si>
  <si>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</si>
  <si>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</si>
  <si>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</si>
  <si>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</si>
  <si>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</si>
  <si>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</si>
  <si>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</si>
  <si>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</si>
  <si>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</si>
  <si>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</si>
  <si>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</si>
  <si>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</si>
  <si>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</si>
  <si>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</si>
  <si>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</si>
  <si>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</si>
  <si>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</si>
  <si>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</si>
  <si>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</si>
  <si>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</si>
  <si>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</si>
  <si>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</si>
  <si>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</si>
  <si>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</si>
  <si>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</si>
  <si>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</si>
  <si>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</si>
  <si>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</si>
  <si>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</si>
  <si>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</si>
  <si>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</si>
  <si>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</si>
  <si>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</si>
  <si>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</si>
  <si>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</si>
  <si>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</si>
  <si>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</si>
  <si>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</si>
  <si>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</si>
  <si>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</si>
  <si>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</si>
  <si>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</si>
  <si>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</si>
  <si>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</si>
  <si>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</si>
  <si>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</si>
  <si>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</si>
  <si>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</si>
  <si>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</si>
  <si>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</si>
  <si>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</si>
  <si>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</si>
  <si>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</si>
  <si>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</si>
  <si>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</si>
  <si>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</si>
  <si>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</si>
  <si>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</si>
  <si>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</si>
  <si>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</si>
  <si>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</si>
  <si>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</si>
  <si>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</si>
  <si>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</si>
  <si>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</si>
  <si>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</si>
  <si>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</si>
  <si>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</si>
  <si>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</si>
  <si>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</si>
  <si>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</si>
  <si>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</si>
  <si>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</si>
  <si>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</si>
  <si>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</si>
  <si>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</si>
  <si>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</si>
  <si>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</si>
  <si>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</si>
  <si>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</si>
  <si>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</si>
  <si>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</si>
  <si>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</si>
  <si>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</si>
  <si>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</si>
  <si>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</si>
  <si>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</si>
  <si>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</si>
  <si>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</si>
  <si>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</si>
  <si>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</si>
  <si>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</si>
  <si>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</si>
  <si>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</si>
  <si>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</si>
  <si>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</si>
  <si>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</si>
  <si>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</si>
  <si>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</si>
  <si>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</si>
  <si>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</si>
  <si>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</si>
  <si>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</si>
  <si>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</si>
  <si>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</si>
  <si>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</si>
  <si>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</si>
  <si>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</si>
  <si>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</si>
  <si>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</si>
  <si>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</si>
  <si>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</si>
  <si>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</si>
  <si>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</si>
  <si>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</si>
  <si>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</si>
  <si>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</si>
  <si>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</si>
  <si>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</si>
  <si>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</si>
  <si>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</si>
  <si>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</si>
  <si>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</si>
  <si>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</si>
  <si>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</si>
  <si>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</si>
  <si>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</si>
  <si>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</si>
  <si>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</si>
  <si>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</si>
  <si>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</si>
  <si>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</si>
  <si>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</si>
  <si>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</si>
  <si>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</si>
  <si>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</si>
  <si>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</si>
  <si>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</si>
  <si>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</si>
  <si>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</si>
  <si>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</si>
  <si>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</si>
  <si>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</si>
  <si>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</si>
  <si>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</si>
  <si>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</si>
  <si>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</si>
  <si>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</si>
  <si>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</si>
  <si>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</si>
  <si>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</si>
  <si>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</si>
  <si>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</si>
  <si>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</si>
  <si>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</si>
  <si>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</si>
  <si>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</si>
  <si>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</si>
  <si>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</si>
  <si>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</si>
  <si>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</si>
  <si>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</si>
  <si>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</si>
  <si>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</si>
  <si>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</si>
  <si>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</si>
  <si>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</si>
  <si>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</si>
  <si>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</si>
  <si>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</si>
  <si>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</si>
  <si>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</si>
  <si>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</si>
  <si>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</si>
  <si>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</si>
  <si>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</si>
  <si>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</si>
  <si>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</si>
  <si>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</si>
  <si>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</si>
  <si>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</si>
  <si>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</si>
  <si>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</si>
  <si>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</si>
  <si>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</si>
  <si>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</si>
  <si>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</si>
  <si>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</si>
  <si>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</si>
  <si>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</si>
  <si>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</si>
  <si>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</si>
  <si>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</si>
  <si>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</si>
  <si>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</si>
  <si>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</si>
  <si>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</si>
  <si>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</si>
  <si>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</si>
  <si>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</si>
  <si>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</si>
  <si>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</si>
  <si>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</si>
  <si>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</si>
  <si>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</si>
  <si>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</si>
  <si>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</si>
  <si>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</si>
  <si>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</si>
  <si>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</si>
  <si>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</si>
  <si>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</si>
  <si>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</si>
  <si>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</si>
  <si>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</si>
  <si>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</si>
  <si>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</si>
  <si>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</si>
  <si>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</si>
  <si>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</si>
  <si>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</si>
  <si>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</si>
  <si>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</si>
  <si>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</si>
  <si>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</si>
  <si>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</si>
  <si>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</si>
  <si>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</si>
  <si>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</si>
  <si>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</si>
  <si>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</si>
  <si>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</si>
  <si>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</si>
  <si>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</si>
  <si>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</si>
  <si>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</si>
  <si>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</si>
  <si>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</si>
  <si>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</si>
  <si>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</si>
  <si>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</si>
  <si>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</si>
  <si>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</si>
  <si>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</si>
  <si>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</si>
  <si>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</si>
  <si>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</si>
  <si>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</si>
  <si>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</si>
  <si>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</si>
  <si>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</si>
  <si>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</si>
  <si>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</si>
  <si>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</si>
  <si>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</si>
  <si>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</si>
  <si>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</si>
  <si>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</si>
  <si>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</si>
  <si>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</si>
  <si>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</si>
  <si>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</si>
  <si>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</si>
  <si>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</si>
  <si>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</si>
  <si>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</si>
  <si>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</si>
  <si>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</si>
  <si>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</si>
  <si>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</si>
  <si>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</si>
  <si>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</si>
  <si>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</si>
  <si>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</si>
  <si>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</si>
  <si>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</si>
  <si>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</si>
  <si>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</si>
  <si>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</si>
  <si>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</si>
  <si>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</si>
  <si>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</si>
  <si>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</si>
  <si>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</si>
  <si>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</si>
  <si>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</si>
  <si>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</si>
  <si>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</si>
  <si>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</si>
  <si>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</si>
  <si>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</si>
  <si>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</si>
  <si>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</si>
  <si>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</si>
  <si>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</si>
  <si>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</si>
  <si>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</si>
  <si>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</si>
  <si>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</si>
  <si>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</si>
  <si>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</si>
  <si>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</si>
  <si>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</si>
  <si>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</si>
  <si>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</si>
  <si>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</si>
  <si>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</si>
  <si>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</si>
  <si>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</si>
  <si>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</si>
  <si>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</si>
  <si>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</si>
  <si>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</si>
  <si>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</si>
  <si>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</si>
  <si>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</si>
  <si>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</si>
  <si>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</si>
  <si>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</si>
  <si>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</si>
  <si>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</si>
  <si>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</si>
  <si>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</si>
  <si>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</si>
  <si>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</si>
  <si>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</si>
  <si>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</si>
  <si>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</si>
  <si>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</si>
  <si>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</si>
  <si>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</si>
  <si>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</si>
  <si>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</si>
  <si>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</si>
  <si>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</si>
  <si>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</si>
  <si>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</si>
  <si>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</si>
  <si>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</si>
  <si>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</si>
  <si>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</si>
  <si>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</si>
  <si>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</si>
  <si>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</si>
  <si>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</si>
  <si>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</si>
  <si>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</si>
  <si>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</si>
  <si>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</si>
  <si>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</si>
  <si>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</si>
  <si>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</si>
  <si>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</si>
  <si>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</si>
  <si>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</si>
  <si>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</si>
  <si>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</si>
  <si>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</si>
  <si>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</si>
  <si>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</si>
  <si>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</si>
  <si>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</si>
  <si>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</si>
  <si>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</si>
  <si>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</si>
  <si>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</si>
  <si>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</si>
  <si>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</si>
  <si>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</si>
  <si>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</si>
  <si>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</si>
  <si>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</si>
  <si>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</si>
  <si>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</si>
  <si>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</si>
  <si>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</si>
  <si>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</si>
  <si>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</si>
  <si>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</si>
  <si>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</si>
  <si>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</si>
  <si>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</si>
  <si>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</si>
  <si>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</si>
  <si>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</si>
  <si>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</si>
  <si>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</si>
  <si>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</si>
  <si>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</si>
  <si>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</si>
  <si>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</si>
  <si>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</si>
  <si>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</si>
  <si>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</si>
  <si>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</si>
  <si>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</si>
  <si>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</si>
  <si>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</si>
  <si>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</si>
  <si>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</si>
  <si>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</si>
  <si>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</si>
  <si>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</si>
  <si>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</si>
  <si>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</si>
  <si>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</si>
  <si>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</si>
  <si>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</si>
  <si>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</si>
  <si>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</si>
  <si>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</si>
  <si>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</si>
  <si>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</si>
  <si>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</si>
  <si>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</si>
  <si>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</si>
  <si>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</si>
  <si>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</si>
  <si>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</si>
  <si>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</si>
  <si>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</si>
  <si>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</si>
  <si>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</si>
  <si>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</si>
  <si>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</si>
  <si>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</si>
  <si>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</si>
  <si>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</si>
  <si>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</si>
  <si>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</si>
  <si>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</si>
  <si>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</si>
  <si>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</si>
  <si>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</si>
  <si>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</si>
  <si>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</si>
  <si>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</si>
  <si>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</si>
  <si>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</si>
  <si>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</si>
  <si>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</si>
  <si>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</si>
  <si>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</si>
  <si>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</si>
  <si>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</si>
  <si>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</si>
  <si>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</si>
  <si>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</si>
  <si>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</si>
  <si>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</si>
  <si>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</si>
  <si>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</si>
  <si>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</si>
  <si>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</si>
  <si>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</si>
  <si>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</si>
  <si>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</si>
  <si>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</si>
  <si>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</si>
  <si>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</si>
  <si>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</si>
  <si>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</si>
  <si>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</si>
  <si>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</si>
  <si>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</si>
  <si>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</si>
  <si>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</si>
  <si>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</si>
  <si>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</si>
  <si>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</si>
  <si>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</si>
  <si>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</si>
  <si>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</si>
  <si>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</si>
  <si>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</si>
  <si>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</si>
  <si>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</si>
  <si>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</si>
  <si>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</si>
  <si>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</si>
  <si>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</si>
  <si>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</si>
  <si>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</si>
  <si>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</si>
  <si>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</si>
  <si>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</si>
  <si>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</si>
  <si>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</si>
  <si>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</si>
  <si>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</si>
  <si>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</si>
  <si>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</si>
  <si>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</si>
  <si>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</si>
  <si>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</si>
  <si>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</si>
  <si>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</si>
  <si>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</si>
  <si>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</si>
  <si>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</si>
  <si>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</si>
  <si>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</si>
  <si>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</si>
  <si>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</si>
  <si>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</si>
  <si>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</si>
  <si>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</si>
  <si>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</si>
  <si>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</si>
  <si>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</si>
  <si>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</si>
  <si>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</si>
  <si>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</si>
  <si>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</si>
  <si>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</si>
  <si>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</si>
  <si>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</si>
  <si>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</si>
  <si>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</si>
  <si>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</si>
  <si>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</si>
  <si>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</si>
  <si>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</si>
  <si>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</si>
  <si>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</si>
  <si>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</si>
  <si>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</si>
  <si>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</si>
  <si>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</si>
  <si>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</si>
  <si>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</si>
  <si>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</si>
  <si>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</si>
  <si>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</si>
  <si>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</si>
  <si>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</si>
  <si>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</si>
  <si>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</si>
  <si>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</si>
  <si>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</si>
  <si>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</si>
  <si>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</si>
  <si>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</si>
  <si>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</si>
  <si>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</si>
  <si>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</si>
  <si>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</si>
  <si>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</si>
  <si>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</si>
  <si>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</si>
  <si>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</si>
  <si>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</si>
  <si>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</si>
  <si>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</si>
  <si>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</si>
  <si>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</si>
  <si>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</si>
  <si>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</si>
  <si>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</si>
  <si>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</si>
  <si>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</si>
  <si>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</si>
  <si>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</si>
  <si>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</si>
  <si>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</si>
  <si>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</si>
  <si>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</si>
  <si>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</si>
  <si>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</si>
  <si>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</si>
  <si>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</si>
  <si>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</si>
  <si>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</si>
  <si>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</si>
  <si>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</si>
  <si>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</si>
  <si>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</si>
  <si>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</si>
  <si>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</si>
  <si>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</si>
  <si>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</si>
  <si>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</si>
  <si>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</si>
  <si>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</si>
  <si>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</si>
  <si>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</si>
  <si>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</si>
  <si>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</si>
  <si>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</si>
  <si>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</si>
  <si>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</si>
  <si>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</si>
  <si>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</si>
  <si>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</si>
  <si>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</si>
  <si>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</si>
  <si>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</si>
  <si>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</si>
  <si>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</si>
  <si>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</si>
  <si>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</si>
  <si>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</si>
  <si>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</si>
  <si>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</si>
  <si>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</si>
  <si>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</si>
  <si>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</si>
  <si>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</si>
  <si>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</si>
  <si>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</si>
  <si>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</si>
  <si>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</si>
  <si>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</si>
  <si>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</si>
  <si>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</si>
  <si>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</si>
  <si>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</si>
  <si>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</si>
  <si>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</si>
  <si>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</si>
  <si>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</si>
  <si>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</si>
  <si>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</si>
  <si>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</si>
  <si>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</si>
  <si>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</si>
  <si>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</si>
  <si>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</si>
  <si>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</si>
  <si>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</si>
  <si>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</si>
  <si>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</si>
  <si>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</si>
  <si>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</si>
  <si>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</si>
  <si>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</si>
  <si>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</si>
  <si>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</si>
  <si>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</si>
  <si>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</si>
  <si>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</si>
  <si>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</si>
  <si>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</si>
  <si>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</si>
  <si>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</si>
  <si>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</si>
  <si>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</si>
  <si>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</si>
  <si>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</si>
  <si>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</si>
  <si>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</si>
  <si>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</si>
  <si>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</si>
  <si>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</si>
  <si>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</si>
  <si>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</si>
  <si>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</si>
  <si>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</si>
  <si>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</si>
  <si>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</si>
  <si>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</si>
  <si>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</si>
  <si>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</si>
  <si>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</si>
  <si>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</si>
  <si>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</si>
  <si>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</si>
  <si>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</si>
  <si>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</si>
  <si>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</si>
  <si>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</si>
  <si>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</si>
  <si>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</si>
  <si>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</si>
  <si>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</si>
  <si>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</si>
  <si>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</si>
  <si>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</si>
  <si>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</si>
  <si>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</si>
  <si>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</si>
  <si>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</si>
  <si>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</si>
  <si>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</si>
  <si>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</si>
  <si>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</si>
  <si>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</si>
  <si>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</si>
  <si>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</si>
  <si>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</si>
  <si>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</si>
  <si>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</si>
  <si>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</si>
  <si>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</si>
  <si>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</si>
  <si>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</si>
  <si>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</si>
  <si>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</si>
  <si>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</si>
  <si>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</si>
  <si>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</si>
  <si>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</si>
  <si>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</si>
  <si>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</si>
  <si>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</si>
  <si>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</si>
  <si>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</si>
  <si>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</si>
  <si>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</si>
  <si>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</si>
  <si>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</si>
  <si>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</si>
  <si>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</si>
  <si>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</si>
  <si>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</si>
  <si>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</si>
  <si>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</si>
  <si>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</si>
  <si>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</si>
  <si>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</si>
  <si>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</si>
  <si>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</si>
  <si>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</si>
  <si>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</si>
  <si>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</si>
  <si>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</si>
  <si>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</si>
  <si>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</si>
  <si>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</si>
  <si>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</si>
  <si>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</si>
  <si>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</si>
  <si>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</si>
  <si>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</si>
  <si>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</si>
  <si>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</si>
  <si>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</si>
  <si>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</si>
  <si>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</si>
  <si>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</si>
  <si>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</si>
  <si>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</si>
  <si>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</si>
  <si>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</si>
  <si>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</si>
  <si>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</si>
  <si>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</si>
  <si>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</si>
  <si>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</si>
  <si>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</si>
  <si>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</si>
  <si>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</si>
  <si>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</si>
  <si>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</si>
  <si>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</si>
  <si>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</si>
  <si>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</si>
  <si>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</si>
  <si>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</si>
  <si>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</si>
  <si>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</si>
  <si>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</si>
  <si>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</si>
  <si>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</si>
  <si>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</si>
  <si>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</si>
  <si>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</si>
  <si>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</si>
  <si>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</si>
  <si>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</si>
  <si>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</si>
  <si>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</si>
  <si>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</si>
  <si>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</si>
  <si>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</si>
  <si>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</si>
  <si>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</si>
  <si>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</si>
  <si>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</si>
  <si>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</si>
  <si>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</si>
  <si>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</si>
  <si>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</si>
  <si>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</si>
  <si>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</si>
  <si>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</si>
  <si>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</si>
  <si>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</si>
  <si>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</si>
  <si>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</si>
  <si>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</si>
  <si>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</si>
  <si>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</si>
  <si>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</si>
  <si>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</si>
  <si>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</si>
  <si>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</si>
  <si>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</si>
  <si>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</si>
  <si>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</si>
  <si>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</si>
  <si>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</si>
  <si>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</si>
  <si>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</si>
  <si>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</si>
  <si>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</si>
  <si>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</si>
  <si>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</si>
  <si>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</si>
  <si>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</si>
  <si>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</si>
  <si>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</si>
  <si>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</si>
  <si>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</si>
  <si>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</si>
  <si>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</si>
  <si>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</si>
  <si>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</si>
  <si>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</si>
  <si>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</si>
  <si>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</si>
  <si>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</si>
  <si>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</si>
  <si>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</si>
  <si>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</si>
  <si>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</si>
  <si>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</si>
  <si>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</si>
  <si>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</si>
  <si>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</si>
  <si>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</si>
  <si>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</si>
  <si>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</si>
  <si>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</si>
  <si>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</si>
  <si>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</si>
  <si>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</si>
  <si>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</si>
  <si>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</si>
  <si>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</si>
  <si>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</si>
  <si>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</si>
  <si>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</si>
  <si>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</si>
  <si>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</si>
  <si>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</si>
  <si>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</si>
  <si>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</si>
  <si>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</si>
  <si>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</si>
  <si>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</si>
  <si>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</si>
  <si>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</si>
  <si>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</si>
  <si>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</si>
  <si>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</si>
  <si>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</si>
  <si>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</si>
  <si>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</si>
  <si>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</si>
  <si>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</si>
  <si>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</si>
  <si>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</si>
  <si>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</si>
  <si>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</si>
  <si>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</si>
  <si>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</si>
  <si>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</si>
  <si>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</si>
  <si>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</si>
  <si>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</si>
  <si>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</si>
  <si>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</si>
  <si>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</si>
  <si>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</si>
  <si>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</si>
  <si>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</si>
  <si>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</si>
  <si>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</si>
  <si>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</si>
  <si>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</si>
  <si>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</si>
  <si>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</si>
  <si>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</si>
  <si>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</si>
  <si>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</si>
  <si>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</si>
  <si>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</si>
  <si>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</si>
  <si>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</si>
  <si>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</si>
  <si>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</si>
  <si>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</si>
  <si>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</si>
  <si>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</si>
  <si>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</si>
  <si>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</si>
  <si>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</si>
  <si>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</si>
  <si>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</si>
  <si>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</si>
  <si>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</si>
  <si>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</si>
  <si>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</si>
  <si>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</si>
  <si>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</si>
  <si>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</si>
  <si>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</si>
  <si>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</si>
  <si>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</si>
  <si>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</si>
  <si>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</si>
  <si>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</si>
  <si>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</si>
  <si>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</si>
  <si>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</si>
  <si>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</si>
  <si>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</si>
  <si>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</si>
  <si>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</si>
  <si>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</si>
  <si>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</si>
  <si>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</si>
  <si>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</si>
  <si>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</si>
  <si>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</si>
  <si>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</si>
  <si>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</si>
  <si>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</si>
  <si>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</si>
  <si>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</si>
  <si>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</si>
  <si>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</si>
  <si>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</si>
  <si>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</si>
  <si>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</si>
  <si>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</si>
  <si>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</si>
  <si>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</si>
  <si>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</si>
  <si>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</si>
  <si>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</si>
  <si>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</si>
  <si>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</si>
  <si>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</si>
  <si>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</si>
  <si>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</si>
  <si>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</si>
  <si>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</si>
  <si>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</si>
  <si>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</si>
  <si>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</si>
  <si>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</si>
  <si>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</si>
  <si>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</si>
  <si>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</si>
  <si>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</si>
  <si>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</si>
  <si>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</si>
  <si>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</si>
  <si>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</si>
  <si>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</si>
  <si>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</si>
  <si>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</si>
  <si>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</si>
  <si>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</si>
  <si>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</si>
  <si>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</si>
  <si>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</si>
  <si>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</si>
  <si>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</si>
  <si>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</si>
  <si>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</si>
  <si>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</si>
  <si>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</si>
  <si>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</si>
  <si>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</si>
  <si>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</si>
  <si>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</si>
  <si>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</si>
  <si>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</si>
  <si>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</si>
  <si>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</si>
  <si>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</si>
  <si>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</si>
  <si>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</si>
  <si>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</si>
  <si>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</si>
  <si>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</si>
  <si>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</si>
  <si>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</si>
  <si>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</si>
  <si>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</si>
  <si>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</si>
  <si>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</si>
  <si>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</si>
  <si>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</si>
  <si>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</si>
  <si>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</si>
  <si>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</si>
  <si>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</si>
  <si>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</si>
  <si>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</si>
  <si>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</si>
  <si>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</si>
  <si>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</si>
  <si>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</si>
  <si>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</si>
  <si>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</si>
  <si>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</si>
  <si>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</si>
  <si>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</si>
  <si>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</si>
  <si>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</si>
  <si>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</si>
  <si>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</si>
  <si>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</si>
  <si>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</si>
  <si>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</si>
  <si>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</si>
  <si>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</si>
  <si>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</si>
  <si>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</si>
  <si>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</si>
  <si>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</si>
  <si>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</si>
  <si>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</si>
  <si>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</si>
  <si>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</si>
  <si>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</si>
  <si>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</si>
  <si>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</si>
  <si>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</si>
  <si>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</si>
  <si>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</si>
  <si>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</si>
  <si>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</si>
  <si>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</si>
  <si>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</si>
  <si>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</si>
  <si>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</si>
  <si>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</si>
  <si>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</si>
  <si>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</si>
  <si>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</si>
  <si>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</si>
  <si>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</si>
  <si>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</si>
  <si>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</si>
  <si>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</si>
  <si>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</si>
  <si>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</si>
  <si>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</si>
  <si>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</si>
  <si>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</si>
  <si>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</si>
  <si>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</si>
  <si>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</si>
  <si>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</si>
  <si>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</si>
  <si>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</si>
  <si>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</si>
  <si>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</si>
  <si>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</si>
  <si>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</si>
  <si>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</si>
  <si>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</si>
  <si>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</si>
  <si>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</si>
  <si>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</si>
  <si>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</si>
  <si>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</si>
  <si>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</si>
  <si>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</si>
  <si>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</si>
  <si>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</si>
  <si>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</si>
  <si>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</si>
  <si>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</si>
  <si>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</si>
  <si>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</si>
  <si>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</si>
  <si>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</si>
  <si>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</si>
  <si>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</si>
  <si>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</si>
  <si>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</si>
  <si>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</si>
  <si>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</si>
  <si>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</si>
  <si>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</si>
  <si>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</si>
  <si>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</si>
  <si>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</si>
  <si>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</si>
  <si>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</si>
  <si>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</si>
  <si>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</si>
  <si>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</si>
  <si>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</si>
  <si>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</si>
  <si>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</si>
  <si>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</si>
  <si>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</si>
  <si>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</si>
  <si>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</si>
  <si>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</si>
  <si>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</si>
  <si>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</si>
  <si>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</si>
  <si>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</si>
  <si>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</si>
  <si>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</si>
  <si>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</si>
  <si>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</si>
  <si>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</si>
  <si>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</si>
  <si>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</si>
  <si>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</si>
  <si>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</si>
  <si>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</si>
  <si>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</si>
  <si>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</si>
  <si>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</si>
  <si>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</si>
  <si>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</si>
  <si>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</si>
  <si>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</si>
  <si>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</si>
  <si>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</si>
  <si>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</si>
  <si>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</si>
  <si>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</si>
  <si>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</si>
  <si>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</si>
  <si>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</si>
  <si>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</si>
  <si>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</si>
  <si>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</si>
  <si>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</si>
  <si>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</si>
  <si>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</si>
  <si>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</si>
  <si>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</si>
  <si>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</si>
  <si>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</si>
  <si>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</si>
  <si>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</si>
  <si>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</si>
  <si>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</si>
  <si>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</si>
  <si>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</si>
  <si>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</si>
  <si>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</si>
  <si>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</si>
  <si>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</si>
  <si>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</si>
  <si>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</si>
  <si>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</si>
  <si>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</si>
  <si>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</si>
  <si>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</si>
  <si>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</si>
  <si>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</si>
  <si>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</si>
  <si>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</si>
  <si>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</si>
  <si>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</si>
  <si>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</si>
  <si>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</si>
  <si>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</si>
  <si>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</si>
  <si>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</si>
  <si>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</si>
  <si>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</si>
  <si>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</si>
  <si>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</si>
  <si>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</si>
  <si>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</si>
  <si>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</si>
  <si>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</si>
  <si>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</si>
  <si>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</si>
  <si>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</si>
  <si>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</si>
  <si>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</si>
  <si>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</si>
  <si>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</si>
  <si>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</si>
  <si>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</si>
  <si>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</si>
  <si>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</si>
  <si>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</si>
  <si>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</si>
  <si>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</si>
  <si>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</si>
  <si>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</si>
  <si>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</si>
  <si>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</si>
  <si>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</si>
  <si>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</si>
  <si>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</si>
  <si>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</si>
  <si>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</si>
  <si>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</si>
  <si>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</si>
  <si>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</si>
  <si>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</si>
  <si>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</si>
  <si>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</si>
  <si>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</si>
  <si>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</si>
  <si>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</si>
  <si>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</si>
  <si>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</si>
  <si>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</si>
  <si>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</si>
  <si>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</si>
  <si>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</si>
  <si>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</si>
  <si>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</si>
  <si>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</si>
  <si>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</si>
  <si>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</si>
  <si>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</si>
  <si>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</si>
  <si>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</si>
  <si>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</si>
  <si>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</si>
  <si>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</si>
  <si>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</si>
  <si>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</si>
  <si>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</si>
  <si>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</si>
  <si>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</si>
  <si>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</si>
  <si>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</si>
  <si>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</si>
  <si>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</si>
  <si>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</si>
  <si>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</si>
  <si>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</si>
  <si>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</si>
  <si>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</si>
  <si>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</si>
  <si>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</si>
  <si>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</si>
  <si>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</si>
  <si>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</si>
  <si>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</si>
  <si>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</si>
  <si>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</si>
  <si>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</si>
  <si>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</si>
  <si>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</si>
  <si>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</si>
  <si>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</si>
  <si>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</si>
  <si>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</si>
  <si>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</si>
  <si>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</si>
  <si>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</si>
  <si>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</si>
  <si>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</si>
  <si>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</si>
  <si>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</si>
  <si>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</si>
  <si>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</si>
  <si>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</si>
  <si>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</si>
  <si>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</si>
  <si>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</si>
  <si>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</si>
  <si>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</si>
  <si>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</si>
  <si>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</si>
  <si>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</si>
  <si>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</si>
  <si>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</si>
  <si>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</si>
  <si>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</si>
  <si>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</si>
  <si>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</si>
  <si>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</si>
  <si>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</si>
  <si>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</si>
  <si>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</si>
  <si>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</si>
  <si>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</si>
  <si>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</si>
  <si>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</si>
  <si>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</si>
  <si>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</si>
  <si>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</si>
  <si>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</si>
  <si>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</si>
  <si>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</si>
  <si>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</si>
  <si>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</si>
  <si>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</si>
  <si>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</si>
  <si>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</si>
  <si>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</si>
  <si>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</si>
  <si>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</si>
  <si>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</si>
  <si>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</si>
  <si>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</si>
  <si>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</si>
  <si>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</si>
  <si>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</si>
  <si>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</si>
  <si>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</si>
  <si>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</si>
  <si>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</si>
  <si>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</si>
  <si>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</si>
  <si>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</si>
  <si>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</si>
  <si>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</si>
  <si>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</si>
  <si>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</si>
  <si>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</si>
  <si>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</si>
  <si>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</si>
  <si>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</si>
  <si>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</si>
  <si>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</si>
  <si>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</si>
  <si>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</si>
  <si>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</si>
  <si>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</si>
  <si>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</si>
  <si>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</si>
  <si>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</si>
  <si>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</si>
  <si>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</si>
  <si>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</si>
  <si>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</si>
  <si>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</si>
  <si>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</si>
  <si>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</si>
  <si>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</si>
  <si>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</si>
  <si>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</si>
  <si>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</si>
  <si>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</si>
  <si>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</si>
  <si>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</si>
  <si>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</si>
  <si>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</si>
  <si>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</si>
  <si>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</si>
  <si>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</si>
  <si>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</si>
  <si>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</si>
  <si>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</si>
  <si>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</si>
  <si>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</si>
  <si>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</si>
  <si>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</si>
  <si>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</si>
  <si>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</si>
  <si>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</si>
  <si>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</si>
  <si>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</si>
  <si>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</si>
  <si>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</si>
  <si>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</si>
  <si>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</si>
  <si>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</si>
  <si>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</si>
  <si>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</si>
  <si>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</si>
  <si>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</si>
  <si>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</si>
  <si>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</si>
  <si>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</si>
  <si>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</si>
  <si>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</si>
  <si>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</si>
  <si>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</si>
  <si>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</si>
  <si>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</si>
  <si>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</si>
  <si>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</si>
  <si>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</si>
  <si>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</si>
  <si>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</si>
  <si>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</si>
  <si>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</si>
  <si>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</si>
  <si>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</si>
  <si>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</si>
  <si>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</si>
  <si>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</si>
  <si>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</si>
  <si>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</si>
  <si>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</si>
  <si>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</si>
  <si>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</si>
  <si>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</si>
  <si>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</si>
  <si>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</si>
  <si>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</si>
  <si>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</si>
  <si>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</si>
  <si>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</si>
  <si>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</si>
  <si>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</si>
  <si>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</si>
  <si>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</si>
  <si>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</si>
  <si>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</si>
  <si>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</si>
  <si>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</si>
  <si>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</si>
  <si>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</si>
  <si>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</si>
  <si>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</si>
  <si>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</si>
  <si>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</si>
  <si>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</si>
  <si>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</si>
  <si>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</si>
  <si>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</si>
  <si>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</si>
  <si>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</si>
  <si>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</si>
  <si>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</si>
  <si>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</si>
  <si>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</si>
  <si>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</si>
  <si>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</si>
  <si>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</si>
  <si>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</si>
  <si>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</si>
  <si>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</si>
  <si>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</si>
  <si>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</si>
  <si>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</si>
  <si>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</si>
  <si>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</si>
  <si>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</si>
  <si>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</si>
  <si>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</si>
  <si>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</si>
  <si>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</si>
  <si>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</si>
  <si>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</si>
  <si>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</si>
  <si>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</si>
  <si>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</si>
  <si>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</si>
  <si>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</si>
  <si>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</si>
  <si>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</si>
  <si>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</si>
  <si>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</si>
  <si>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</si>
  <si>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</si>
  <si>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</si>
  <si>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</si>
  <si>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</si>
  <si>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</si>
  <si>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</si>
  <si>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</si>
  <si>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</si>
  <si>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</si>
  <si>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</si>
  <si>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</si>
  <si>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</si>
  <si>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</si>
  <si>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</si>
  <si>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</si>
  <si>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</si>
  <si>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</si>
  <si>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</si>
  <si>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</si>
  <si>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</si>
  <si>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</si>
  <si>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</si>
  <si>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</si>
  <si>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</si>
  <si>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</si>
  <si>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</si>
  <si>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</si>
  <si>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</si>
  <si>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</si>
  <si>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</si>
  <si>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</si>
  <si>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</si>
  <si>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</si>
  <si>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</si>
  <si>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</si>
  <si>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</si>
  <si>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</si>
  <si>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</si>
  <si>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</si>
  <si>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</si>
  <si>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</si>
  <si>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</si>
  <si>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</si>
  <si>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</si>
  <si>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</si>
  <si>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</si>
  <si>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</si>
  <si>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</si>
  <si>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</si>
  <si>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</si>
  <si>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</si>
  <si>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</si>
  <si>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</si>
  <si>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</si>
  <si>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</si>
  <si>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</si>
  <si>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</si>
  <si>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</si>
  <si>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</si>
  <si>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</si>
  <si>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</si>
  <si>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</si>
  <si>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</si>
  <si>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</si>
  <si>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</si>
  <si>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</si>
  <si>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</si>
  <si>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</si>
  <si>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</si>
  <si>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</si>
  <si>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</si>
  <si>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</si>
  <si>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</si>
  <si>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</si>
  <si>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</si>
  <si>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</si>
  <si>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</si>
  <si>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</si>
  <si>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</si>
  <si>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</si>
  <si>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</si>
  <si>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</si>
  <si>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</si>
  <si>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</si>
  <si>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</si>
  <si>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</si>
  <si>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</si>
  <si>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</si>
  <si>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</si>
  <si>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</si>
  <si>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</si>
  <si>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</si>
  <si>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</si>
  <si>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</si>
  <si>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</si>
  <si>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</si>
  <si>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</si>
  <si>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</si>
  <si>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</si>
  <si>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</si>
  <si>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</si>
  <si>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</si>
  <si>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</si>
  <si>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</si>
  <si>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</si>
  <si>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</si>
  <si>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</si>
  <si>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</si>
  <si>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</si>
  <si>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</si>
  <si>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</si>
  <si>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</si>
  <si>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</si>
  <si>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</si>
  <si>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</si>
  <si>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</si>
  <si>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</si>
  <si>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</si>
  <si>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</si>
  <si>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</si>
  <si>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</si>
  <si>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</si>
  <si>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</si>
  <si>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</si>
  <si>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</si>
  <si>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</si>
  <si>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</si>
  <si>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</si>
  <si>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</si>
  <si>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</si>
  <si>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</si>
  <si>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</si>
  <si>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</si>
  <si>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</si>
  <si>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</si>
  <si>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</si>
  <si>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</si>
  <si>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</si>
  <si>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</si>
  <si>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</si>
  <si>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</si>
  <si>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</si>
  <si>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</si>
  <si>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</si>
  <si>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</si>
  <si>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</si>
  <si>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</si>
  <si>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</si>
  <si>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</si>
  <si>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</si>
  <si>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</si>
  <si>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</si>
  <si>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</si>
  <si>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</si>
  <si>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</si>
  <si>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</si>
  <si>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</si>
  <si>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</si>
  <si>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</si>
  <si>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</si>
  <si>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</si>
  <si>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</si>
  <si>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</si>
  <si>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</si>
  <si>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</si>
  <si>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</si>
  <si>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</si>
  <si>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</si>
  <si>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</si>
  <si>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</si>
  <si>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</si>
  <si>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</si>
  <si>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</si>
  <si>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</si>
  <si>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</si>
  <si>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</si>
  <si>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</si>
  <si>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</si>
  <si>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</si>
  <si>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</si>
  <si>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</si>
  <si>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</si>
  <si>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</si>
  <si>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</si>
  <si>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</si>
  <si>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</si>
  <si>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</si>
  <si>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</si>
  <si>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</si>
  <si>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</si>
  <si>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</si>
  <si>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</si>
  <si>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</si>
  <si>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</si>
  <si>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</si>
  <si>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</si>
  <si>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</si>
  <si>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</si>
  <si>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</si>
  <si>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</si>
  <si>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</si>
  <si>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</si>
  <si>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</si>
  <si>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</si>
  <si>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</si>
  <si>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</si>
  <si>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</si>
  <si>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</si>
  <si>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</si>
  <si>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</si>
  <si>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</si>
  <si>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</si>
  <si>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</si>
  <si>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</si>
  <si>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</si>
  <si>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</si>
  <si>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</si>
  <si>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</si>
  <si>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</si>
  <si>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</si>
  <si>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</si>
  <si>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</si>
  <si>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</si>
  <si>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</si>
  <si>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</si>
  <si>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</si>
  <si>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</si>
  <si>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</si>
  <si>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</si>
  <si>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</si>
  <si>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</si>
  <si>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</si>
  <si>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</si>
  <si>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</si>
  <si>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</si>
  <si>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</si>
  <si>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</si>
  <si>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</si>
  <si>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</si>
  <si>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</si>
  <si>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</si>
  <si>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</si>
  <si>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</si>
  <si>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</si>
  <si>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</si>
  <si>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</si>
  <si>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</si>
  <si>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</si>
  <si>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</si>
  <si>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</si>
  <si>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</si>
  <si>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</si>
  <si>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</si>
  <si>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</si>
  <si>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</si>
  <si>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</si>
  <si>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</si>
  <si>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</si>
  <si>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</si>
  <si>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</si>
  <si>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</si>
  <si>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</si>
  <si>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</si>
  <si>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</si>
  <si>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</si>
  <si>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</si>
  <si>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</si>
  <si>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</si>
  <si>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</si>
  <si>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</si>
  <si>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</si>
  <si>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</si>
  <si>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</si>
  <si>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</si>
  <si>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</si>
  <si>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</si>
  <si>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</si>
  <si>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</si>
  <si>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</si>
  <si>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</si>
  <si>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</si>
  <si>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</si>
  <si>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</si>
  <si>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</si>
  <si>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</si>
  <si>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</si>
  <si>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</si>
  <si>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</si>
  <si>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</si>
  <si>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</si>
  <si>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</si>
  <si>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</si>
  <si>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</si>
  <si>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</si>
  <si>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</si>
  <si>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</si>
  <si>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</si>
  <si>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</si>
  <si>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</si>
  <si>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</si>
  <si>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</si>
  <si>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</si>
  <si>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</si>
  <si>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</si>
  <si>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</si>
  <si>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</si>
  <si>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</si>
  <si>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</si>
  <si>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</si>
  <si>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</si>
  <si>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</si>
  <si>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</si>
  <si>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</si>
  <si>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</si>
  <si>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</si>
  <si>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</si>
  <si>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</si>
  <si>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</si>
  <si>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</si>
  <si>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</si>
  <si>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</si>
  <si>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</si>
  <si>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</si>
  <si>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</si>
  <si>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</si>
  <si>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</si>
  <si>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</si>
  <si>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</si>
  <si>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</si>
  <si>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</si>
  <si>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</si>
  <si>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</si>
  <si>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</si>
  <si>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</si>
  <si>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</si>
  <si>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</si>
  <si>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</si>
  <si>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</si>
  <si>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</si>
  <si>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</si>
  <si>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</si>
  <si>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</si>
  <si>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</si>
  <si>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</si>
  <si>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</si>
  <si>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</si>
  <si>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</si>
  <si>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</si>
  <si>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</si>
  <si>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</si>
  <si>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</si>
  <si>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</si>
  <si>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</si>
  <si>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</si>
  <si>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</si>
  <si>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</si>
  <si>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</si>
  <si>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</si>
  <si>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</si>
  <si>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</si>
  <si>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</si>
  <si>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</si>
  <si>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</si>
  <si>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</si>
  <si>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</si>
  <si>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</si>
  <si>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</si>
  <si>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</si>
  <si>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</si>
  <si>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</si>
  <si>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</si>
  <si>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</si>
  <si>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</si>
  <si>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</si>
  <si>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</si>
  <si>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</si>
  <si>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</si>
  <si>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</si>
  <si>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</si>
  <si>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</si>
  <si>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</si>
  <si>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</si>
  <si>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</si>
  <si>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</si>
  <si>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</si>
  <si>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</si>
  <si>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</si>
  <si>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</si>
  <si>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</si>
  <si>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</si>
  <si>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</si>
  <si>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</si>
  <si>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</si>
  <si>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</si>
  <si>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</si>
  <si>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</si>
  <si>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</si>
  <si>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</si>
  <si>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</si>
  <si>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</si>
  <si>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</si>
  <si>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</si>
  <si>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</si>
  <si>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</si>
  <si>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</si>
  <si>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</si>
  <si>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</si>
  <si>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</si>
  <si>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</si>
  <si>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</si>
  <si>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</si>
  <si>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</si>
  <si>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</si>
  <si>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</si>
  <si>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</si>
  <si>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</si>
  <si>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</si>
  <si>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</si>
  <si>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</si>
  <si>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</si>
  <si>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</si>
  <si>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</si>
  <si>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</si>
  <si>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</si>
  <si>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</si>
  <si>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</si>
  <si>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</si>
  <si>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</si>
  <si>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</si>
  <si>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</si>
  <si>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</si>
  <si>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</si>
  <si>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</si>
  <si>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</si>
  <si>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</si>
  <si>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</si>
  <si>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</si>
  <si>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</si>
  <si>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</si>
  <si>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</si>
  <si>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</si>
  <si>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</si>
  <si>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</si>
  <si>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</si>
  <si>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</si>
  <si>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</si>
  <si>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</si>
  <si>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</si>
  <si>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</si>
  <si>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</si>
  <si>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</si>
  <si>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</si>
  <si>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</si>
  <si>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</si>
  <si>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</si>
  <si>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</si>
  <si>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</si>
  <si>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</si>
  <si>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</si>
  <si>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</si>
  <si>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</si>
  <si>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</si>
  <si>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</si>
  <si>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</si>
  <si>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</si>
  <si>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</si>
  <si>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</si>
  <si>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</si>
  <si>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</si>
  <si>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</si>
  <si>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</si>
  <si>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</si>
  <si>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</si>
  <si>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</si>
  <si>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</si>
  <si>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</si>
  <si>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</si>
  <si>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</si>
  <si>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</si>
  <si>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</si>
  <si>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</si>
  <si>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</si>
  <si>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</si>
  <si>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</si>
  <si>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</si>
  <si>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</si>
  <si>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</si>
  <si>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</si>
  <si>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</si>
  <si>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</si>
  <si>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</si>
  <si>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</si>
  <si>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</si>
  <si>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</si>
  <si>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</si>
  <si>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</si>
  <si>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</si>
  <si>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</si>
  <si>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</si>
  <si>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</si>
  <si>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</si>
  <si>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</si>
  <si>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</si>
  <si>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</si>
  <si>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</si>
  <si>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</si>
  <si>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</si>
  <si>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</si>
  <si>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</si>
  <si>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</si>
  <si>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</si>
  <si>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</si>
  <si>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</si>
  <si>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</si>
  <si>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</si>
  <si>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</si>
  <si>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</si>
  <si>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</si>
  <si>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</si>
  <si>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</si>
  <si>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</si>
  <si>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</si>
  <si>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</si>
  <si>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</si>
  <si>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</si>
  <si>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</si>
  <si>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</si>
  <si>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</si>
  <si>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</si>
  <si>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</si>
  <si>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</si>
  <si>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</si>
  <si>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</si>
  <si>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</si>
  <si>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</si>
  <si>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</si>
  <si>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</si>
  <si>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</si>
  <si>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</si>
  <si>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</si>
  <si>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</si>
  <si>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</si>
  <si>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</si>
  <si>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</si>
  <si>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</si>
  <si>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</si>
  <si>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</si>
  <si>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</si>
  <si>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</si>
  <si>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</si>
  <si>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</si>
  <si>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</si>
  <si>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</si>
  <si>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</si>
  <si>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</si>
  <si>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</si>
  <si>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</si>
  <si>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</si>
  <si>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</si>
  <si>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</si>
  <si>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</si>
  <si>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</si>
  <si>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</si>
  <si>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</si>
  <si>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</si>
  <si>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</si>
  <si>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</si>
  <si>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</si>
  <si>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</si>
  <si>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</si>
  <si>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</si>
  <si>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</si>
  <si>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</si>
  <si>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</si>
  <si>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</si>
  <si>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</si>
  <si>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</si>
  <si>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</si>
  <si>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</si>
  <si>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</si>
  <si>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</si>
  <si>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</si>
  <si>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</si>
  <si>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</si>
  <si>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</si>
  <si>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</si>
  <si>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</si>
  <si>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</si>
  <si>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</si>
  <si>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</si>
  <si>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</si>
  <si>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</si>
  <si>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</si>
  <si>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</si>
  <si>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</si>
  <si>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</si>
  <si>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</si>
  <si>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</si>
  <si>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</si>
  <si>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</si>
  <si>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</si>
  <si>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</si>
  <si>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</si>
  <si>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</si>
  <si>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</si>
  <si>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</si>
  <si>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</si>
  <si>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</si>
  <si>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</si>
  <si>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</si>
  <si>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</si>
  <si>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</si>
  <si>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</si>
  <si>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</si>
  <si>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</si>
  <si>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</si>
  <si>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</si>
  <si>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</si>
  <si>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</si>
  <si>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</si>
  <si>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</si>
  <si>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</si>
  <si>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</si>
  <si>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</si>
  <si>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</si>
  <si>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</si>
  <si>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</si>
  <si>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</si>
  <si>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</si>
  <si>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</si>
  <si>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</si>
  <si>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</si>
  <si>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</si>
  <si>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</si>
  <si>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</si>
  <si>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</si>
  <si>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</si>
  <si>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</si>
  <si>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</si>
  <si>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</si>
  <si>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</si>
  <si>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</si>
  <si>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</si>
  <si>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</si>
  <si>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</si>
  <si>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</si>
  <si>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</si>
  <si>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</si>
  <si>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</si>
  <si>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</si>
  <si>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</si>
  <si>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</si>
  <si>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</si>
  <si>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</si>
  <si>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</si>
  <si>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</si>
  <si>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</si>
  <si>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</si>
  <si>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</si>
  <si>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</si>
  <si>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</si>
  <si>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</si>
  <si>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</si>
  <si>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</si>
  <si>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</si>
  <si>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</si>
  <si>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</si>
  <si>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</si>
  <si>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</si>
  <si>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</si>
  <si>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</si>
  <si>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</si>
  <si>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</si>
  <si>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</si>
  <si>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</si>
  <si>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</si>
  <si>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</si>
  <si>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</si>
  <si>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</si>
  <si>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</si>
  <si>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</si>
  <si>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</si>
  <si>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</si>
  <si>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</si>
  <si>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</si>
  <si>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</si>
  <si>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</si>
  <si>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</si>
  <si>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</si>
  <si>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</si>
  <si>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</si>
  <si>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</si>
  <si>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</si>
  <si>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</si>
  <si>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</si>
  <si>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</si>
  <si>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</si>
  <si>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</si>
  <si>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</si>
  <si>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</si>
  <si>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</si>
  <si>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</si>
  <si>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</si>
  <si>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</si>
  <si>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</si>
  <si>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</si>
  <si>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</si>
  <si>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</si>
  <si>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</si>
  <si>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</si>
  <si>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</si>
  <si>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</si>
  <si>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</si>
  <si>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</si>
  <si>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</si>
  <si>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</si>
  <si>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</si>
  <si>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</si>
  <si>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</si>
  <si>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</si>
  <si>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</si>
  <si>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</si>
  <si>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</si>
  <si>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</si>
  <si>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</si>
  <si>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</si>
  <si>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</si>
  <si>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</si>
  <si>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</si>
  <si>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</si>
  <si>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</si>
  <si>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</si>
  <si>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</si>
  <si>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</si>
  <si>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</si>
  <si>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</si>
  <si>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</si>
  <si>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</si>
  <si>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</si>
  <si>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</si>
  <si>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</si>
  <si>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</si>
  <si>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</si>
  <si>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</si>
  <si>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</si>
  <si>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</si>
  <si>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</si>
  <si>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</si>
  <si>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</si>
  <si>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</si>
  <si>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</si>
  <si>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</si>
  <si>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</si>
  <si>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</si>
  <si>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</si>
  <si>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</si>
  <si>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</si>
  <si>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</si>
  <si>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</si>
  <si>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</si>
  <si>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</si>
  <si>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</si>
  <si>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</si>
  <si>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</si>
  <si>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</si>
  <si>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</si>
  <si>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</si>
  <si>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</si>
  <si>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</si>
  <si>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</si>
  <si>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</si>
  <si>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</si>
  <si>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</si>
  <si>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</si>
  <si>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</si>
  <si>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</si>
  <si>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</si>
  <si>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</si>
  <si>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</si>
  <si>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</si>
  <si>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</si>
  <si>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</si>
  <si>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</si>
  <si>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</si>
  <si>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</si>
  <si>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</si>
  <si>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</si>
  <si>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</si>
  <si>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</si>
  <si>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</si>
  <si>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</si>
  <si>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</si>
  <si>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</si>
  <si>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</si>
  <si>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</si>
  <si>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</si>
  <si>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</si>
  <si>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</si>
  <si>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</si>
  <si>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</si>
  <si>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</si>
  <si>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</si>
  <si>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</si>
  <si>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</si>
  <si>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</si>
  <si>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</si>
  <si>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</si>
  <si>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</si>
  <si>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</si>
  <si>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</si>
  <si>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</si>
  <si>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</si>
  <si>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</si>
  <si>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</si>
  <si>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</si>
  <si>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</si>
  <si>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</si>
  <si>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</si>
  <si>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</si>
  <si>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</si>
  <si>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</si>
  <si>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</si>
  <si>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</si>
  <si>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</si>
  <si>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</si>
  <si>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</si>
  <si>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</si>
  <si>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</si>
  <si>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</si>
  <si>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</si>
  <si>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</si>
  <si>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</si>
  <si>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</si>
  <si>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</si>
  <si>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</si>
  <si>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</si>
  <si>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</si>
  <si>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</si>
  <si>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</si>
  <si>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</si>
  <si>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</si>
  <si>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</si>
  <si>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</si>
  <si>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</si>
  <si>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</si>
  <si>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</si>
  <si>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</si>
  <si>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</si>
  <si>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</si>
  <si>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</si>
  <si>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</si>
  <si>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</si>
  <si>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</si>
  <si>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</si>
  <si>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</si>
  <si>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</si>
  <si>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</si>
  <si>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</si>
  <si>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</si>
  <si>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</si>
  <si>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</si>
  <si>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</si>
  <si>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</si>
  <si>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</si>
  <si>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</si>
  <si>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</si>
  <si>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</si>
  <si>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</si>
  <si>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</si>
  <si>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</si>
  <si>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</si>
  <si>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</si>
  <si>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</si>
  <si>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</si>
  <si>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</si>
  <si>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</si>
  <si>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</si>
  <si>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</si>
  <si>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</si>
  <si>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</si>
  <si>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</si>
  <si>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</si>
  <si>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</si>
  <si>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</si>
  <si>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</si>
  <si>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</si>
  <si>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</si>
  <si>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</si>
  <si>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</si>
  <si>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</si>
  <si>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</si>
  <si>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</si>
  <si>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</si>
  <si>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</si>
  <si>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</si>
  <si>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</si>
  <si>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</si>
  <si>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</si>
  <si>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</si>
  <si>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</si>
  <si>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</si>
  <si>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</si>
  <si>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</si>
  <si>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</si>
  <si>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</si>
  <si>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</si>
  <si>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</si>
  <si>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</si>
  <si>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</si>
  <si>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</si>
  <si>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</si>
  <si>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</si>
  <si>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</si>
  <si>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</si>
  <si>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</si>
  <si>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</si>
  <si>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</si>
  <si>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</si>
  <si>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</si>
  <si>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</si>
  <si>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</si>
  <si>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</si>
  <si>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</si>
  <si>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</si>
  <si>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</si>
  <si>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</si>
  <si>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</si>
  <si>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</si>
  <si>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</si>
  <si>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</si>
  <si>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</si>
  <si>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</si>
  <si>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</si>
  <si>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</si>
  <si>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</si>
  <si>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</si>
  <si>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</si>
  <si>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</si>
  <si>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</si>
  <si>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</si>
  <si>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</si>
  <si>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</si>
  <si>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</si>
  <si>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</si>
  <si>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</si>
  <si>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</si>
  <si>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</si>
  <si>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</si>
  <si>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</si>
  <si>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</si>
  <si>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</si>
  <si>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</si>
  <si>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</si>
  <si>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</si>
  <si>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</si>
  <si>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</si>
  <si>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</si>
  <si>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</si>
  <si>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</si>
  <si>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</si>
  <si>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</si>
  <si>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</si>
  <si>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</si>
  <si>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</si>
  <si>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</si>
  <si>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</si>
  <si>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</si>
  <si>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</si>
  <si>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</si>
  <si>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</si>
  <si>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</si>
  <si>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</si>
  <si>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</si>
  <si>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</si>
  <si>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</si>
  <si>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</si>
  <si>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</si>
  <si>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</si>
  <si>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</si>
  <si>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</si>
  <si>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</si>
  <si>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</si>
  <si>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</si>
  <si>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</si>
  <si>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</si>
  <si>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</si>
  <si>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</si>
  <si>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</si>
  <si>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</si>
  <si>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</si>
  <si>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</si>
  <si>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</si>
  <si>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</si>
  <si>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</si>
  <si>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</si>
  <si>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</si>
  <si>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</si>
  <si>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</si>
  <si>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</si>
  <si>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</si>
  <si>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</si>
  <si>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</si>
  <si>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</si>
  <si>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</si>
  <si>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</si>
  <si>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</si>
  <si>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</si>
  <si>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</si>
  <si>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</si>
  <si>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</si>
  <si>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</si>
  <si>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</si>
  <si>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</si>
  <si>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</si>
  <si>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</si>
  <si>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</si>
  <si>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</si>
  <si>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</si>
  <si>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</si>
  <si>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</si>
  <si>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</si>
  <si>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</si>
  <si>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</si>
  <si>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</si>
  <si>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</si>
  <si>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</si>
  <si>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</si>
  <si>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</si>
  <si>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</si>
  <si>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</si>
  <si>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</si>
  <si>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</si>
  <si>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</si>
  <si>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</si>
  <si>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</si>
  <si>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</si>
  <si>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</si>
  <si>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</si>
  <si>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</si>
  <si>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</si>
  <si>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</si>
  <si>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</si>
  <si>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</si>
  <si>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</si>
  <si>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</si>
  <si>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</si>
  <si>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</si>
  <si>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</si>
  <si>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</si>
  <si>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</si>
  <si>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</si>
  <si>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</si>
  <si>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</si>
  <si>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</si>
  <si>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</si>
  <si>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</si>
  <si>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</si>
  <si>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</si>
  <si>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</si>
  <si>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</si>
  <si>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</si>
  <si>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</si>
  <si>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</si>
  <si>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</si>
  <si>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</si>
  <si>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</si>
  <si>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</si>
  <si>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</si>
  <si>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</si>
  <si>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</si>
  <si>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</si>
  <si>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</si>
  <si>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</si>
  <si>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</si>
  <si>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</si>
  <si>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</si>
  <si>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</si>
  <si>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</si>
  <si>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</si>
  <si>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</si>
  <si>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</si>
  <si>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</si>
  <si>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</si>
  <si>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</si>
  <si>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</si>
  <si>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</si>
  <si>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</si>
  <si>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</si>
  <si>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</si>
  <si>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</si>
  <si>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</si>
  <si>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</si>
  <si>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</si>
  <si>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</si>
  <si>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</si>
  <si>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</si>
  <si>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</si>
  <si>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</si>
  <si>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</si>
  <si>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</si>
  <si>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</si>
  <si>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</si>
  <si>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</si>
  <si>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</si>
  <si>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</si>
  <si>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</si>
  <si>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</si>
  <si>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</si>
  <si>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</si>
  <si>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</si>
  <si>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</si>
  <si>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</si>
  <si>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</si>
  <si>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</si>
  <si>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</si>
  <si>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</si>
  <si>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</si>
  <si>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</si>
  <si>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</si>
  <si>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</si>
  <si>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</si>
  <si>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</si>
  <si>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</si>
  <si>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</si>
  <si>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</si>
  <si>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</si>
  <si>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</si>
  <si>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</si>
  <si>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</si>
  <si>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</si>
  <si>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</si>
  <si>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</si>
  <si>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</si>
  <si>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</si>
  <si>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</si>
  <si>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</si>
  <si>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</si>
  <si>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</si>
  <si>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</si>
  <si>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</si>
  <si>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</si>
  <si>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</si>
  <si>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</si>
  <si>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</si>
  <si>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</si>
  <si>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</si>
  <si>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</si>
  <si>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</si>
  <si>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</si>
  <si>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</si>
  <si>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</si>
  <si>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</si>
  <si>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</si>
  <si>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</si>
  <si>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</si>
  <si>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</si>
  <si>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</si>
  <si>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</si>
  <si>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</si>
  <si>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</si>
  <si>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</si>
  <si>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</si>
  <si>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</si>
  <si>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</si>
  <si>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</si>
  <si>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</si>
  <si>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</si>
  <si>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</si>
  <si>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</si>
  <si>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</si>
  <si>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</si>
  <si>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</si>
  <si>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</si>
  <si>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</si>
  <si>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</si>
  <si>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</si>
  <si>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</si>
  <si>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</si>
  <si>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</si>
  <si>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</si>
  <si>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</si>
  <si>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</si>
  <si>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</si>
  <si>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</si>
  <si>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</si>
  <si>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</si>
  <si>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</si>
  <si>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</si>
  <si>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</si>
  <si>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</si>
  <si>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</si>
  <si>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</si>
  <si>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</si>
  <si>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</si>
  <si>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</si>
  <si>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</si>
  <si>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</si>
  <si>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</si>
  <si>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</si>
  <si>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</si>
  <si>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</si>
  <si>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</si>
  <si>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</si>
  <si>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</si>
  <si>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</si>
  <si>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</si>
  <si>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</si>
  <si>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</si>
  <si>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</si>
  <si>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</si>
  <si>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</si>
  <si>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</si>
  <si>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</si>
  <si>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</si>
  <si>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</si>
  <si>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</si>
  <si>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</si>
  <si>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</si>
  <si>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</si>
  <si>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</si>
  <si>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</si>
  <si>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</si>
  <si>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</si>
  <si>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</si>
  <si>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</si>
  <si>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</si>
  <si>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</si>
  <si>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</si>
  <si>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</si>
  <si>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</si>
  <si>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</si>
  <si>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</si>
  <si>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</si>
  <si>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</si>
  <si>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</si>
  <si>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</si>
  <si>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</si>
  <si>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</si>
  <si>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</si>
  <si>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</si>
  <si>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</si>
  <si>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</si>
  <si>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</si>
  <si>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</si>
  <si>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</si>
  <si>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</si>
  <si>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</si>
  <si>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</si>
  <si>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</si>
  <si>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</si>
  <si>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</si>
  <si>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</si>
  <si>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</si>
  <si>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</si>
  <si>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</si>
  <si>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</si>
  <si>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</si>
  <si>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</si>
  <si>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</si>
  <si>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</si>
  <si>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</si>
  <si>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</si>
  <si>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</si>
  <si>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</si>
  <si>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</si>
  <si>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</si>
  <si>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</si>
  <si>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</si>
  <si>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</si>
  <si>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</si>
  <si>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</si>
  <si>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</si>
  <si>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</si>
  <si>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</si>
  <si>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</si>
  <si>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</si>
  <si>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</si>
  <si>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</si>
  <si>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</si>
  <si>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</si>
  <si>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</si>
  <si>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</si>
  <si>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</si>
  <si>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</si>
  <si>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</si>
  <si>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</si>
  <si>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</si>
  <si>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</si>
  <si>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</si>
  <si>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</si>
  <si>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</si>
  <si>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</si>
  <si>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</si>
  <si>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</si>
  <si>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</si>
  <si>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</si>
  <si>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</si>
  <si>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</si>
  <si>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</si>
  <si>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</si>
  <si>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</si>
  <si>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</si>
  <si>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</si>
  <si>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</si>
  <si>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</si>
  <si>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</si>
  <si>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</si>
  <si>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</si>
  <si>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</si>
  <si>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</si>
  <si>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</si>
  <si>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</si>
  <si>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</si>
  <si>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</si>
  <si>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</si>
  <si>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</si>
  <si>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</si>
  <si>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</si>
  <si>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</si>
  <si>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</si>
  <si>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</si>
  <si>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</si>
  <si>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</si>
  <si>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</si>
  <si>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</si>
  <si>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</si>
  <si>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</si>
  <si>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</si>
  <si>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</si>
  <si>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</si>
  <si>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</si>
  <si>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</si>
  <si>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</si>
  <si>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</si>
  <si>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</si>
  <si>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</si>
  <si>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</si>
  <si>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</si>
  <si>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</si>
  <si>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</si>
  <si>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</si>
  <si>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</si>
  <si>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</si>
  <si>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</si>
  <si>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</si>
  <si>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</si>
  <si>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</si>
  <si>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</si>
  <si>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</si>
  <si>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</si>
  <si>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</si>
  <si>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</si>
  <si>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</si>
  <si>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</si>
  <si>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</si>
  <si>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</si>
  <si>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</si>
  <si>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</si>
  <si>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</si>
  <si>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</si>
  <si>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</si>
  <si>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</si>
  <si>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</si>
  <si>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</si>
  <si>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</si>
  <si>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</si>
  <si>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</si>
  <si>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</si>
  <si>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</si>
  <si>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</si>
  <si>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</si>
  <si>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</si>
  <si>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</si>
  <si>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</si>
  <si>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</si>
  <si>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</si>
  <si>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</si>
  <si>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</si>
  <si>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</si>
  <si>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</si>
  <si>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</si>
  <si>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</si>
  <si>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</si>
  <si>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</si>
  <si>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</si>
  <si>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</si>
  <si>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</si>
  <si>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</si>
  <si>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</si>
  <si>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</si>
  <si>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</si>
  <si>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</si>
  <si>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</si>
  <si>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</si>
  <si>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</si>
  <si>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</si>
  <si>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</si>
  <si>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</si>
  <si>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</si>
  <si>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</si>
  <si>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</si>
  <si>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</si>
  <si>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</si>
  <si>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</si>
  <si>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</si>
  <si>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</si>
  <si>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</si>
  <si>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</si>
  <si>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</si>
  <si>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</si>
  <si>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</si>
  <si>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</si>
  <si>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</si>
  <si>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</si>
  <si>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</si>
  <si>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</si>
  <si>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</si>
  <si>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</si>
  <si>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</si>
  <si>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</si>
  <si>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</si>
  <si>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</si>
  <si>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</si>
  <si>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</si>
  <si>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</si>
  <si>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</si>
  <si>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</si>
  <si>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</si>
  <si>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</si>
  <si>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</si>
  <si>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</si>
  <si>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</si>
  <si>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</si>
  <si>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</si>
  <si>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</si>
  <si>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</si>
  <si>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</si>
  <si>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</si>
  <si>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</si>
  <si>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</si>
  <si>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</si>
  <si>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</si>
  <si>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</si>
  <si>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</si>
  <si>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</si>
  <si>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</si>
  <si>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</si>
  <si>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</si>
  <si>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</si>
  <si>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</si>
  <si>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</si>
  <si>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</si>
  <si>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</si>
  <si>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</si>
  <si>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</si>
  <si>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</si>
  <si>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</si>
  <si>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</si>
  <si>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</si>
  <si>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</si>
  <si>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</si>
  <si>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</si>
  <si>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</si>
  <si>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</si>
  <si>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</si>
  <si>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</si>
  <si>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</si>
  <si>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</si>
  <si>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</si>
  <si>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</si>
  <si>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</si>
  <si>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</si>
  <si>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</si>
  <si>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</si>
  <si>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</si>
  <si>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</si>
  <si>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</si>
  <si>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</si>
  <si>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</si>
  <si>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</si>
  <si>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</si>
  <si>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</si>
  <si>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</si>
  <si>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</si>
  <si>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</si>
  <si>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</si>
  <si>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</si>
  <si>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</si>
  <si>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</si>
  <si>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</si>
  <si>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</si>
  <si>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</si>
  <si>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</si>
  <si>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</si>
  <si>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</si>
  <si>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</si>
  <si>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</si>
  <si>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</si>
  <si>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</si>
  <si>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</si>
  <si>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</si>
  <si>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</si>
  <si>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</si>
  <si>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</si>
  <si>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</si>
  <si>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</si>
  <si>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</si>
  <si>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</si>
  <si>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</si>
  <si>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</si>
  <si>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</si>
  <si>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</si>
  <si>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</si>
  <si>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</si>
  <si>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</si>
  <si>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</si>
  <si>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</si>
  <si>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</si>
  <si>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</si>
  <si>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</si>
  <si>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</si>
  <si>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</si>
  <si>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</si>
  <si>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</si>
  <si>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</si>
  <si>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</si>
  <si>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</si>
  <si>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</si>
  <si>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</si>
  <si>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</si>
  <si>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</si>
  <si>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</si>
  <si>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</si>
  <si>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</si>
  <si>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</si>
  <si>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</si>
  <si>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</si>
  <si>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</si>
  <si>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</si>
  <si>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</si>
  <si>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</si>
  <si>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</si>
  <si>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</si>
  <si>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</si>
  <si>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</si>
  <si>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</si>
  <si>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</si>
  <si>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</si>
  <si>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</si>
  <si>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</si>
  <si>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</si>
  <si>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</si>
  <si>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</si>
  <si>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</si>
  <si>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</si>
  <si>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</si>
  <si>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</si>
  <si>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</si>
  <si>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</si>
  <si>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</si>
  <si>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</si>
  <si>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</si>
  <si>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</si>
  <si>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</si>
  <si>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</si>
  <si>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</si>
  <si>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</si>
  <si>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</si>
  <si>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</si>
  <si>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</si>
  <si>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</si>
  <si>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</si>
  <si>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</si>
  <si>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</si>
  <si>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</si>
  <si>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</si>
  <si>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</si>
  <si>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</si>
  <si>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</si>
  <si>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</si>
  <si>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</si>
  <si>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</si>
  <si>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</si>
  <si>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</si>
  <si>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</si>
  <si>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</si>
  <si>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</si>
  <si>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</si>
  <si>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</si>
  <si>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</si>
  <si>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</si>
  <si>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</si>
  <si>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</si>
  <si>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</si>
  <si>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</si>
  <si>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</si>
  <si>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</si>
  <si>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</si>
  <si>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</si>
  <si>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</si>
  <si>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</si>
  <si>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</si>
  <si>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</si>
  <si>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</si>
  <si>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</si>
  <si>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</si>
  <si>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</si>
  <si>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</si>
  <si>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</si>
  <si>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</si>
  <si>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</si>
  <si>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</si>
  <si>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</si>
  <si>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</si>
  <si>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</si>
  <si>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</si>
  <si>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</si>
  <si>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</si>
  <si>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</si>
  <si>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</si>
  <si>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</si>
  <si>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</si>
  <si>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</si>
  <si>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</si>
  <si>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</si>
  <si>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</si>
  <si>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</si>
  <si>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</si>
  <si>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</si>
  <si>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</si>
  <si>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</si>
  <si>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</si>
  <si>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</si>
  <si>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</si>
  <si>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</si>
  <si>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</si>
  <si>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</si>
  <si>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</si>
  <si>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</si>
  <si>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</si>
  <si>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</si>
  <si>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</si>
  <si>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</si>
  <si>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</si>
  <si>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</si>
  <si>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</si>
  <si>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</si>
  <si>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</si>
  <si>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</si>
  <si>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</si>
  <si>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</si>
  <si>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</si>
  <si>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</si>
  <si>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</si>
  <si>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</si>
  <si>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</si>
  <si>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</si>
  <si>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</si>
  <si>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</si>
  <si>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</si>
  <si>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</si>
  <si>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</si>
  <si>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</si>
  <si>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</si>
  <si>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</si>
  <si>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</si>
  <si>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</si>
  <si>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</si>
  <si>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</si>
  <si>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</si>
  <si>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</si>
  <si>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</si>
  <si>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</si>
  <si>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</si>
  <si>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</si>
  <si>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</si>
  <si>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</si>
  <si>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</si>
  <si>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</si>
  <si>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</si>
  <si>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</si>
  <si>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</si>
  <si>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</si>
  <si>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</si>
  <si>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</si>
  <si>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</si>
  <si>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</si>
  <si>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</si>
  <si>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</si>
  <si>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</si>
  <si>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</si>
  <si>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</si>
  <si>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</si>
  <si>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</si>
  <si>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</si>
  <si>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</si>
  <si>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</si>
  <si>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</si>
  <si>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</si>
  <si>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</si>
  <si>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</si>
  <si>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</si>
  <si>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</si>
  <si>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</si>
  <si>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</si>
  <si>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</si>
  <si>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</si>
  <si>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</si>
  <si>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</si>
  <si>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</si>
  <si>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</si>
  <si>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</si>
  <si>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</si>
  <si>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</si>
  <si>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</si>
  <si>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</si>
  <si>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</si>
  <si>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</si>
  <si>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</si>
  <si>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</si>
  <si>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</si>
  <si>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</si>
  <si>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</si>
  <si>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</si>
  <si>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</si>
  <si>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</si>
  <si>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</si>
  <si>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</si>
  <si>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</si>
  <si>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</si>
  <si>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</si>
  <si>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</si>
  <si>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</si>
  <si>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</si>
  <si>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</si>
  <si>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</si>
  <si>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</si>
  <si>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</si>
  <si>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</si>
  <si>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</si>
  <si>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</si>
  <si>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</si>
  <si>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</si>
  <si>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</si>
  <si>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</si>
  <si>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</si>
  <si>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</si>
  <si>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</si>
  <si>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</si>
  <si>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</si>
  <si>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</si>
  <si>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</si>
  <si>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</si>
  <si>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</si>
  <si>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</si>
  <si>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</si>
  <si>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</si>
  <si>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</si>
  <si>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</si>
  <si>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</si>
  <si>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</si>
  <si>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</si>
  <si>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</si>
  <si>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</si>
  <si>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</si>
  <si>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</si>
  <si>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</si>
  <si>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</si>
  <si>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</si>
  <si>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</si>
  <si>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</si>
  <si>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</si>
  <si>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</si>
  <si>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</si>
  <si>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</si>
  <si>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</si>
  <si>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</si>
  <si>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</si>
  <si>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</si>
  <si>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</si>
  <si>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</si>
  <si>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</si>
  <si>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</si>
  <si>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</si>
  <si>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</si>
  <si>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</si>
  <si>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</si>
  <si>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</si>
  <si>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</si>
  <si>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</si>
  <si>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</si>
  <si>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</si>
  <si>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</si>
  <si>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</si>
  <si>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</si>
  <si>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</si>
  <si>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</si>
  <si>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</si>
  <si>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</si>
  <si>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</si>
  <si>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</si>
  <si>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</si>
  <si>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</si>
  <si>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</si>
  <si>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</si>
  <si>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</si>
  <si>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</si>
  <si>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</si>
  <si>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</si>
  <si>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</si>
  <si>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</si>
  <si>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</si>
  <si>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</si>
  <si>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</si>
  <si>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</si>
  <si>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</si>
  <si>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</si>
  <si>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</si>
  <si>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</si>
  <si>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</si>
  <si>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</si>
  <si>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</si>
  <si>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</si>
  <si>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</si>
  <si>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</si>
  <si>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</si>
  <si>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</si>
  <si>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</si>
  <si>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</si>
  <si>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</si>
  <si>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</si>
  <si>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</si>
  <si>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</si>
  <si>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</si>
  <si>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</si>
  <si>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</si>
  <si>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</si>
  <si>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</si>
  <si>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</si>
  <si>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</si>
  <si>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</si>
  <si>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</si>
  <si>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</si>
  <si>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</si>
  <si>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</si>
  <si>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</si>
  <si>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</si>
  <si>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</si>
  <si>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</si>
  <si>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</si>
  <si>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</si>
  <si>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</si>
  <si>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</si>
  <si>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</si>
  <si>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</si>
  <si>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</si>
  <si>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</si>
  <si>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</si>
  <si>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</si>
  <si>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</si>
  <si>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</si>
  <si>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</si>
  <si>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</si>
  <si>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</si>
  <si>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</si>
  <si>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</si>
  <si>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</si>
  <si>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</si>
  <si>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</si>
  <si>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</si>
  <si>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</si>
  <si>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</si>
  <si>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</si>
  <si>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</si>
  <si>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</si>
  <si>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</si>
  <si>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</si>
  <si>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</si>
  <si>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</si>
  <si>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</si>
  <si>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</si>
  <si>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</si>
  <si>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</si>
  <si>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</si>
  <si>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</si>
  <si>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</si>
  <si>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</si>
  <si>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</si>
  <si>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</si>
  <si>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</si>
  <si>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</si>
  <si>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</si>
  <si>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</si>
  <si>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</si>
  <si>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</si>
  <si>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</si>
  <si>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</si>
  <si>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</si>
  <si>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</si>
  <si>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</si>
  <si>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</si>
  <si>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</si>
  <si>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</si>
  <si>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</si>
  <si>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</si>
  <si>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</si>
  <si>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</si>
  <si>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</si>
  <si>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</si>
  <si>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</si>
  <si>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</si>
  <si>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</si>
  <si>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</si>
  <si>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</si>
  <si>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</si>
  <si>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</si>
  <si>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</si>
  <si>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</si>
  <si>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</si>
  <si>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</si>
  <si>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</si>
  <si>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</si>
  <si>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</si>
  <si>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</si>
  <si>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</si>
  <si>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</si>
  <si>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</si>
  <si>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</si>
  <si>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</si>
  <si>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</si>
  <si>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</si>
  <si>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</si>
  <si>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</si>
  <si>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</si>
  <si>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</si>
  <si>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</si>
  <si>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</si>
  <si>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</si>
  <si>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</si>
  <si>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</si>
  <si>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</si>
  <si>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</si>
  <si>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</si>
  <si>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</si>
  <si>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</si>
  <si>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</si>
  <si>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</si>
  <si>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</si>
  <si>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</si>
  <si>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</si>
  <si>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</si>
  <si>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</si>
  <si>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</si>
  <si>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</si>
  <si>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</si>
  <si>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</si>
  <si>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</si>
  <si>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</si>
  <si>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</si>
  <si>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</si>
  <si>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</si>
  <si>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</si>
  <si>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</si>
  <si>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</si>
  <si>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</si>
  <si>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</si>
  <si>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</si>
  <si>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</si>
  <si>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</si>
  <si>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</si>
  <si>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</si>
  <si>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</si>
  <si>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</si>
  <si>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</si>
  <si>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</si>
  <si>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</si>
  <si>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</si>
  <si>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</si>
  <si>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</si>
  <si>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</si>
  <si>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</si>
  <si>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</si>
  <si>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</si>
  <si>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</si>
  <si>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</si>
  <si>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</si>
  <si>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</si>
  <si>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</si>
  <si>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</si>
  <si>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</si>
  <si>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</si>
  <si>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</si>
  <si>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</si>
  <si>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</si>
  <si>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</si>
  <si>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</si>
  <si>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</si>
  <si>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</si>
  <si>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</si>
  <si>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</si>
  <si>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</si>
  <si>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</si>
  <si>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</si>
  <si>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</si>
  <si>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</si>
  <si>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</si>
  <si>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</si>
  <si>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</si>
  <si>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</si>
  <si>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</si>
  <si>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</si>
  <si>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</si>
  <si>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</si>
  <si>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</si>
  <si>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</si>
  <si>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</si>
  <si>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</si>
  <si>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</si>
  <si>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</si>
  <si>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</si>
  <si>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</si>
  <si>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</si>
  <si>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</si>
  <si>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</si>
  <si>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</si>
  <si>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</si>
  <si>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</si>
  <si>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</si>
  <si>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</si>
  <si>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</si>
  <si>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</si>
  <si>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</si>
  <si>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</si>
  <si>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</si>
  <si>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</si>
  <si>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</si>
  <si>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</si>
  <si>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</si>
  <si>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</si>
  <si>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</si>
  <si>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</si>
  <si>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</si>
  <si>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</si>
  <si>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</si>
  <si>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</si>
  <si>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</si>
  <si>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</si>
  <si>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</si>
  <si>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</si>
  <si>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</si>
  <si>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</si>
  <si>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</si>
  <si>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</si>
  <si>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</si>
  <si>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</si>
  <si>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</si>
  <si>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</si>
  <si>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</si>
  <si>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</si>
  <si>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</si>
  <si>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</si>
  <si>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</si>
  <si>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</si>
  <si>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</si>
  <si>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</si>
  <si>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</si>
  <si>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</si>
  <si>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</si>
  <si>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</si>
  <si>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</si>
  <si>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</si>
  <si>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</si>
  <si>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</si>
  <si>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</si>
  <si>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</si>
  <si>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</si>
  <si>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</si>
  <si>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</si>
  <si>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</si>
  <si>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</si>
  <si>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</si>
  <si>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</si>
  <si>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</si>
  <si>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</si>
  <si>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</si>
  <si>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</si>
  <si>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</si>
  <si>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</si>
  <si>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</si>
  <si>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</si>
  <si>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</si>
  <si>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</si>
  <si>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</si>
  <si>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</si>
  <si>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</si>
  <si>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</si>
  <si>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</si>
  <si>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</si>
  <si>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</si>
  <si>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</si>
  <si>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</si>
  <si>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</si>
  <si>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</si>
  <si>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</si>
  <si>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</si>
  <si>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</si>
  <si>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</si>
  <si>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</si>
  <si>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</si>
  <si>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</si>
  <si>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</si>
  <si>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</si>
  <si>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</si>
  <si>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</si>
  <si>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</si>
  <si>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</si>
  <si>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</si>
  <si>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</si>
  <si>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</si>
  <si>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</si>
  <si>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</si>
  <si>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</si>
  <si>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</si>
  <si>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</si>
  <si>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</si>
  <si>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</si>
  <si>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</si>
  <si>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</si>
  <si>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</si>
  <si>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</si>
  <si>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</si>
  <si>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</si>
  <si>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</si>
  <si>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</si>
  <si>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</si>
  <si>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</si>
  <si>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</si>
  <si>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</si>
  <si>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</si>
  <si>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</si>
  <si>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</si>
  <si>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</si>
  <si>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</si>
  <si>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</si>
  <si>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</si>
  <si>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</si>
  <si>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</si>
  <si>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</si>
  <si>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</si>
  <si>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</si>
  <si>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</si>
  <si>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</si>
  <si>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</si>
  <si>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</si>
  <si>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</si>
  <si>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</si>
  <si>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</si>
  <si>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</si>
  <si>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</si>
  <si>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</si>
  <si>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</si>
  <si>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</si>
  <si>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</si>
  <si>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</si>
  <si>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</si>
  <si>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</si>
  <si>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</si>
  <si>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</si>
  <si>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</si>
  <si>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</si>
  <si>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</si>
  <si>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</si>
  <si>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</si>
  <si>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</si>
  <si>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</si>
  <si>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</si>
  <si>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</si>
  <si>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</si>
  <si>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</si>
  <si>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</si>
  <si>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</si>
  <si>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</si>
  <si>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</si>
  <si>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</si>
  <si>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</si>
  <si>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</si>
  <si>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</si>
  <si>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</si>
  <si>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</si>
  <si>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</si>
  <si>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</si>
  <si>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</si>
  <si>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</si>
  <si>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</si>
  <si>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</si>
  <si>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</si>
  <si>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</si>
  <si>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</si>
  <si>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</si>
  <si>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</si>
  <si>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</si>
  <si>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</si>
  <si>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</si>
  <si>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</si>
  <si>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</si>
  <si>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</si>
  <si>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</si>
  <si>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</si>
  <si>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</si>
  <si>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</si>
  <si>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</si>
  <si>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</si>
  <si>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</si>
  <si>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</si>
  <si>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</si>
  <si>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</si>
  <si>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</si>
  <si>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</si>
  <si>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</si>
  <si>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</si>
  <si>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</si>
  <si>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</si>
  <si>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</si>
  <si>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</si>
  <si>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</si>
  <si>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</si>
  <si>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</si>
  <si>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</si>
  <si>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</si>
  <si>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</si>
  <si>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</si>
  <si>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</si>
  <si>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</si>
  <si>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</si>
  <si>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</si>
  <si>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</si>
  <si>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</si>
  <si>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</si>
  <si>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</si>
  <si>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</si>
  <si>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</si>
  <si>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</si>
  <si>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</si>
  <si>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</si>
  <si>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</si>
  <si>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</si>
  <si>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</si>
  <si>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</si>
  <si>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</si>
  <si>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</si>
  <si>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</si>
  <si>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</si>
  <si>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</si>
  <si>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</si>
  <si>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</si>
  <si>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</si>
  <si>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</si>
  <si>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</si>
  <si>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</si>
  <si>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</si>
  <si>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</si>
  <si>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</si>
  <si>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</si>
  <si>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</si>
  <si>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</si>
  <si>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</si>
  <si>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</si>
  <si>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</si>
  <si>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</si>
  <si>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</si>
  <si>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</si>
  <si>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</si>
  <si>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</si>
  <si>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</si>
  <si>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</si>
  <si>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</si>
  <si>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</si>
  <si>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</si>
  <si>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</si>
  <si>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</si>
  <si>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</si>
  <si>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</si>
  <si>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</si>
  <si>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</si>
  <si>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</si>
  <si>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</si>
  <si>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</si>
  <si>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</si>
  <si>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</si>
  <si>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</si>
  <si>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</si>
  <si>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</si>
  <si>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</si>
  <si>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</si>
  <si>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</si>
  <si>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</si>
  <si>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</si>
  <si>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</si>
  <si>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</si>
  <si>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</si>
  <si>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</si>
  <si>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</si>
  <si>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</si>
  <si>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</si>
  <si>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</si>
  <si>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</si>
  <si>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</si>
  <si>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</si>
  <si>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</si>
  <si>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</si>
  <si>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</si>
  <si>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</si>
  <si>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</si>
  <si>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</si>
  <si>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</si>
  <si>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</si>
  <si>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</si>
  <si>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</si>
  <si>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</si>
  <si>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</si>
  <si>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</si>
  <si>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</si>
  <si>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</si>
  <si>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</si>
  <si>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</si>
  <si>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</si>
  <si>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</si>
  <si>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</si>
  <si>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</si>
  <si>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</si>
  <si>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</si>
  <si>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</si>
  <si>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</si>
  <si>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</si>
  <si>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</si>
  <si>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</si>
  <si>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</si>
  <si>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</si>
  <si>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</si>
  <si>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</si>
  <si>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</si>
  <si>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</si>
  <si>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</si>
  <si>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</si>
  <si>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</si>
  <si>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</si>
  <si>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</si>
  <si>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</si>
  <si>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</si>
  <si>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</si>
  <si>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</si>
  <si>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</si>
  <si>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</si>
  <si>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</si>
  <si>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</si>
  <si>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</si>
  <si>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</si>
  <si>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</si>
  <si>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</si>
  <si>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</si>
  <si>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</si>
  <si>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</si>
  <si>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</si>
  <si>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</si>
  <si>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</si>
  <si>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</si>
  <si>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</si>
  <si>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</si>
  <si>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</si>
  <si>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</si>
  <si>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</si>
  <si>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</si>
  <si>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</si>
  <si>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</si>
  <si>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</si>
  <si>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</si>
  <si>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</si>
  <si>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</si>
  <si>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</si>
  <si>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</si>
  <si>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</si>
  <si>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</si>
  <si>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</si>
  <si>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</si>
  <si>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</si>
  <si>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</si>
  <si>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</si>
  <si>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</si>
  <si>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</si>
  <si>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</si>
  <si>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</si>
  <si>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</si>
  <si>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</si>
  <si>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</si>
  <si>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</si>
  <si>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</si>
  <si>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</si>
  <si>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</si>
  <si>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</si>
  <si>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</si>
  <si>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</si>
  <si>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</si>
  <si>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</si>
  <si>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</si>
  <si>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</si>
  <si>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</si>
  <si>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</si>
  <si>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</si>
  <si>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</si>
  <si>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</si>
  <si>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</si>
  <si>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</si>
  <si>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</si>
  <si>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</si>
  <si>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</si>
  <si>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</si>
  <si>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</si>
  <si>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</si>
  <si>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</si>
  <si>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</si>
  <si>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</si>
  <si>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</si>
  <si>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</si>
  <si>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</si>
  <si>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</si>
  <si>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</si>
  <si>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</si>
  <si>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</si>
  <si>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</si>
  <si>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</si>
  <si>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</si>
  <si>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</si>
  <si>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</si>
  <si>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</si>
  <si>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</si>
  <si>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</si>
  <si>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</si>
  <si>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</si>
  <si>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</si>
  <si>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</si>
  <si>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</si>
  <si>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</si>
  <si>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</si>
  <si>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</si>
  <si>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</si>
  <si>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</si>
  <si>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</si>
  <si>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</si>
  <si>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</si>
  <si>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</si>
  <si>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</si>
  <si>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</si>
  <si>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</si>
  <si>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</si>
  <si>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</si>
  <si>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</si>
  <si>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</si>
  <si>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</si>
  <si>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</si>
  <si>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</si>
  <si>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</si>
  <si>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</si>
  <si>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</si>
  <si>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</si>
  <si>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</si>
  <si>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</si>
  <si>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</si>
  <si>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</si>
  <si>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</si>
  <si>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</si>
  <si>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</si>
  <si>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</si>
  <si>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</si>
  <si>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</si>
  <si>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</si>
  <si>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</si>
  <si>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</si>
  <si>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</si>
  <si>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</si>
  <si>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</si>
  <si>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</si>
  <si>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</si>
  <si>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</si>
  <si>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</si>
  <si>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</si>
  <si>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</si>
  <si>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</si>
  <si>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</si>
  <si>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</si>
  <si>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</si>
  <si>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</si>
  <si>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</si>
  <si>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</si>
  <si>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</si>
  <si>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</si>
  <si>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</si>
  <si>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</si>
  <si>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</si>
  <si>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</si>
  <si>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</si>
  <si>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</si>
  <si>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</si>
  <si>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</si>
  <si>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</si>
  <si>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</si>
  <si>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</si>
  <si>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</si>
  <si>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</si>
  <si>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</si>
  <si>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</si>
  <si>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</si>
  <si>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</si>
  <si>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</si>
  <si>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</si>
  <si>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</si>
  <si>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</si>
  <si>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</si>
  <si>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</si>
  <si>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</si>
  <si>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</si>
  <si>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</si>
  <si>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</si>
  <si>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</si>
  <si>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</si>
  <si>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</si>
  <si>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</si>
  <si>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</si>
  <si>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</si>
  <si>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</si>
  <si>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</si>
  <si>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</si>
  <si>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</si>
  <si>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</si>
  <si>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</si>
  <si>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</si>
  <si>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</si>
  <si>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</si>
  <si>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</si>
  <si>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</si>
  <si>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</si>
  <si>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</si>
  <si>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</si>
  <si>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</si>
  <si>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</si>
  <si>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</si>
  <si>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</si>
  <si>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</si>
  <si>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</si>
  <si>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</si>
  <si>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</si>
  <si>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</si>
  <si>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</si>
  <si>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</si>
  <si>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</si>
  <si>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</si>
  <si>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</si>
  <si>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</si>
  <si>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</si>
  <si>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</si>
  <si>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</si>
  <si>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</si>
  <si>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</si>
  <si>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</si>
  <si>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</si>
  <si>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</si>
  <si>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</si>
  <si>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</si>
  <si>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</si>
  <si>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</si>
  <si>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</si>
  <si>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</si>
  <si>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</si>
  <si>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</si>
  <si>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</si>
  <si>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</si>
  <si>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</si>
  <si>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</si>
  <si>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</si>
  <si>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</si>
  <si>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</si>
  <si>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</si>
  <si>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</si>
  <si>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</si>
  <si>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</si>
  <si>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</si>
  <si>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</si>
  <si>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</si>
  <si>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</si>
  <si>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</si>
  <si>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</si>
  <si>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</si>
  <si>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</si>
  <si>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</si>
  <si>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</si>
  <si>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</si>
  <si>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</si>
  <si>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</si>
  <si>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</si>
  <si>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</si>
  <si>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</si>
  <si>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</si>
  <si>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</si>
  <si>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</si>
  <si>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</si>
  <si>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</si>
  <si>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</si>
  <si>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</si>
  <si>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</si>
  <si>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</si>
  <si>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</si>
  <si>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</si>
  <si>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</si>
  <si>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</si>
  <si>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</si>
  <si>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</si>
  <si>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</si>
  <si>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</si>
  <si>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</si>
  <si>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</si>
  <si>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</si>
  <si>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</si>
  <si>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</si>
  <si>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</si>
  <si>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</si>
  <si>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</si>
  <si>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</si>
  <si>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</si>
  <si>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</si>
  <si>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</si>
  <si>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</si>
  <si>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</si>
  <si>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</si>
  <si>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</si>
  <si>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</si>
  <si>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</si>
  <si>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</si>
  <si>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</si>
  <si>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</si>
  <si>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</si>
  <si>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</si>
  <si>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</si>
  <si>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</si>
  <si>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</si>
  <si>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</si>
  <si>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</si>
  <si>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</si>
  <si>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</si>
  <si>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</si>
  <si>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</si>
  <si>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</si>
  <si>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</si>
  <si>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</si>
  <si>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</si>
  <si>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</si>
  <si>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</si>
  <si>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</si>
  <si>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</si>
  <si>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</si>
  <si>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</si>
  <si>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</si>
  <si>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</si>
  <si>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</si>
  <si>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</si>
  <si>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</si>
  <si>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</si>
  <si>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</si>
  <si>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</si>
  <si>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</si>
  <si>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</si>
  <si>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</si>
  <si>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</si>
  <si>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</si>
  <si>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</si>
  <si>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</si>
  <si>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</si>
  <si>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</si>
  <si>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</si>
  <si>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</si>
  <si>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</si>
  <si>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</si>
  <si>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</si>
  <si>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</si>
  <si>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</si>
  <si>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</si>
  <si>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</si>
  <si>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</si>
  <si>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</si>
  <si>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</si>
  <si>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</si>
  <si>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</si>
  <si>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</si>
  <si>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</si>
  <si>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</si>
  <si>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</si>
  <si>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</si>
  <si>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</si>
  <si>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</si>
  <si>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</si>
  <si>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</si>
  <si>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</si>
  <si>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</si>
  <si>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</si>
  <si>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</si>
  <si>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</si>
  <si>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</si>
  <si>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</si>
  <si>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</si>
  <si>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</si>
  <si>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</si>
  <si>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</si>
  <si>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</si>
  <si>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</si>
  <si>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</si>
  <si>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</si>
  <si>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</si>
  <si>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</si>
  <si>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</si>
  <si>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</si>
  <si>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</si>
  <si>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</si>
  <si>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</si>
  <si>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</si>
  <si>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</si>
  <si>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</si>
  <si>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</si>
  <si>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</si>
  <si>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</si>
  <si>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</si>
  <si>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</si>
  <si>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</si>
  <si>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</si>
  <si>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</si>
  <si>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</si>
  <si>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</si>
  <si>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</si>
  <si>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</si>
  <si>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</si>
  <si>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</si>
  <si>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</si>
  <si>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</si>
  <si>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</si>
  <si>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</si>
  <si>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</si>
  <si>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</si>
  <si>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</si>
  <si>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</si>
  <si>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</si>
  <si>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</si>
  <si>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</si>
  <si>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</si>
  <si>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</si>
  <si>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</si>
  <si>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</si>
  <si>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</si>
  <si>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</si>
  <si>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</si>
  <si>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</si>
  <si>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</si>
  <si>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</si>
  <si>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</si>
  <si>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</si>
  <si>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</si>
  <si>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</si>
  <si>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</si>
  <si>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</si>
  <si>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</si>
  <si>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</si>
  <si>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</si>
  <si>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</si>
  <si>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</si>
  <si>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</si>
  <si>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</si>
  <si>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</si>
  <si>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</si>
  <si>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</si>
  <si>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</si>
  <si>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</si>
  <si>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</si>
  <si>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</si>
  <si>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</si>
  <si>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</si>
  <si>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</si>
  <si>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</si>
  <si>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</si>
  <si>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</si>
  <si>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</si>
  <si>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</si>
  <si>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</si>
  <si>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</si>
  <si>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</si>
  <si>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</si>
  <si>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</si>
  <si>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</si>
  <si>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</si>
  <si>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</si>
  <si>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</si>
  <si>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</si>
  <si>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</si>
  <si>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</si>
  <si>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</si>
  <si>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</si>
  <si>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</si>
  <si>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</si>
  <si>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</si>
  <si>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</si>
  <si>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</si>
  <si>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</si>
  <si>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</si>
  <si>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</si>
  <si>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</si>
  <si>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</si>
  <si>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</si>
  <si>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</si>
  <si>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</si>
  <si>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</si>
  <si>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</si>
  <si>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</si>
  <si>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</si>
  <si>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</si>
  <si>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</si>
  <si>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</si>
  <si>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</si>
  <si>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</si>
  <si>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</si>
  <si>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</si>
  <si>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</si>
  <si>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</si>
  <si>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</si>
  <si>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</si>
  <si>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</si>
  <si>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</si>
  <si>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</si>
  <si>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</si>
  <si>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</si>
  <si>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</si>
  <si>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</si>
  <si>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</si>
  <si>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</si>
  <si>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</si>
  <si>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</si>
  <si>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</si>
  <si>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</si>
  <si>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</si>
  <si>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</si>
  <si>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</si>
  <si>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</si>
  <si>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</si>
  <si>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</si>
  <si>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</si>
  <si>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</si>
  <si>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</si>
  <si>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</si>
  <si>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</si>
  <si>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</si>
  <si>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</si>
  <si>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</si>
  <si>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</si>
  <si>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</si>
  <si>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</si>
  <si>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</si>
  <si>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</si>
  <si>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</si>
  <si>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</si>
  <si>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</si>
  <si>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</si>
  <si>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</si>
  <si>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</si>
  <si>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</si>
  <si>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</si>
  <si>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</si>
  <si>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</si>
  <si>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</si>
  <si>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</si>
  <si>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</si>
  <si>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</si>
  <si>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</si>
  <si>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</si>
  <si>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</si>
  <si>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</si>
  <si>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</si>
  <si>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</si>
  <si>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</si>
  <si>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</si>
  <si>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</si>
  <si>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</si>
  <si>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</si>
  <si>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</si>
  <si>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</si>
  <si>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</si>
  <si>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</si>
  <si>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</si>
  <si>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</si>
  <si>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</si>
  <si>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</si>
  <si>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</si>
  <si>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</si>
  <si>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</si>
  <si>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</si>
  <si>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</si>
  <si>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</si>
  <si>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</si>
  <si>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</si>
  <si>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</si>
  <si>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</si>
  <si>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</si>
  <si>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</si>
  <si>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</si>
  <si>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</si>
  <si>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</si>
  <si>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</si>
  <si>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</si>
  <si>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</si>
  <si>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</si>
  <si>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</si>
  <si>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</si>
  <si>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</si>
  <si>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</si>
  <si>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</si>
  <si>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</si>
  <si>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</si>
  <si>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</si>
  <si>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</si>
  <si>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</si>
  <si>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</si>
  <si>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</si>
  <si>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</si>
  <si>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</si>
  <si>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</si>
  <si>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</si>
  <si>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</si>
  <si>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</si>
  <si>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</si>
  <si>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</si>
  <si>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</si>
  <si>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</si>
  <si>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</si>
  <si>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</si>
  <si>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</si>
  <si>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</si>
  <si>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</si>
  <si>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</si>
  <si>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</si>
  <si>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</si>
  <si>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</si>
  <si>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</si>
  <si>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</si>
  <si>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</si>
  <si>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</si>
  <si>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</si>
  <si>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</si>
  <si>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</si>
  <si>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</si>
  <si>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</si>
  <si>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</si>
  <si>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</si>
  <si>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</si>
  <si>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</si>
  <si>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</si>
  <si>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</si>
  <si>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</si>
  <si>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</si>
  <si>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</si>
  <si>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</si>
  <si>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</si>
  <si>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</si>
  <si>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</si>
  <si>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</si>
  <si>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</si>
  <si>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</si>
  <si>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</si>
  <si>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</si>
  <si>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</si>
  <si>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</si>
  <si>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</si>
  <si>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</si>
  <si>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</si>
  <si>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</si>
  <si>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</si>
  <si>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</si>
  <si>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</si>
  <si>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</si>
  <si>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</si>
  <si>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</si>
  <si>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</si>
  <si>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</si>
  <si>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</si>
  <si>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</si>
  <si>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</si>
  <si>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</si>
  <si>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</si>
  <si>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</si>
  <si>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</si>
  <si>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</si>
  <si>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</si>
  <si>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</si>
  <si>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</si>
  <si>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</si>
  <si>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</si>
  <si>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</si>
  <si>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</si>
  <si>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</si>
  <si>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</si>
  <si>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</si>
  <si>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</si>
  <si>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</si>
  <si>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</si>
  <si>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</si>
  <si>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</si>
  <si>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</si>
  <si>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</si>
  <si>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</si>
  <si>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</si>
  <si>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</si>
  <si>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</si>
  <si>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</si>
  <si>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</si>
  <si>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</si>
  <si>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</si>
  <si>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</si>
  <si>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</si>
  <si>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</si>
  <si>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</si>
  <si>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</si>
  <si>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</si>
  <si>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</si>
  <si>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</si>
  <si>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</si>
  <si>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</si>
  <si>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</si>
  <si>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</si>
  <si>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</si>
  <si>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</si>
  <si>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</si>
  <si>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</si>
  <si>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</si>
  <si>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</si>
  <si>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</si>
  <si>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</si>
  <si>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</si>
  <si>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</si>
  <si>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</si>
  <si>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</si>
  <si>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</si>
  <si>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</si>
  <si>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</si>
  <si>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</si>
  <si>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</si>
  <si>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</si>
  <si>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</si>
  <si>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</si>
  <si>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</si>
  <si>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</si>
  <si>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</si>
  <si>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</si>
  <si>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</si>
  <si>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</si>
  <si>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</si>
  <si>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</si>
  <si>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</si>
  <si>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</si>
  <si>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</si>
  <si>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</si>
  <si>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</si>
  <si>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</si>
  <si>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</si>
  <si>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</si>
  <si>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</si>
  <si>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</si>
  <si>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</si>
  <si>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</si>
  <si>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</si>
  <si>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</si>
  <si>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</si>
  <si>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</si>
  <si>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</si>
  <si>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</si>
  <si>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</si>
  <si>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</si>
  <si>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</si>
  <si>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</si>
  <si>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</si>
  <si>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</si>
  <si>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</si>
  <si>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</si>
  <si>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</si>
  <si>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</si>
  <si>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</si>
  <si>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</si>
  <si>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</si>
  <si>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</si>
  <si>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</si>
  <si>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</si>
  <si>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</si>
  <si>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</si>
  <si>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</si>
  <si>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</si>
  <si>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</si>
  <si>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</si>
  <si>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</si>
  <si>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</si>
  <si>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</si>
  <si>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</si>
  <si>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</si>
  <si>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</si>
  <si>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</si>
  <si>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</si>
  <si>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</si>
  <si>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</si>
  <si>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</si>
  <si>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</si>
  <si>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</si>
  <si>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</si>
  <si>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</si>
  <si>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</si>
  <si>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</si>
  <si>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</si>
  <si>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</si>
  <si>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</si>
  <si>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</si>
  <si>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</si>
  <si>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</si>
  <si>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</si>
  <si>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</si>
  <si>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</si>
  <si>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</si>
  <si>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</si>
  <si>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</si>
  <si>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</si>
  <si>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</si>
  <si>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</si>
  <si>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</si>
  <si>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</si>
  <si>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</si>
  <si>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</si>
  <si>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</si>
  <si>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</si>
  <si>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</si>
  <si>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</si>
  <si>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</si>
  <si>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</si>
  <si>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</si>
  <si>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</si>
  <si>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</si>
  <si>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</si>
  <si>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</si>
  <si>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</si>
  <si>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</si>
  <si>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</si>
  <si>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</si>
  <si>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</si>
  <si>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</si>
  <si>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</si>
  <si>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</si>
  <si>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</si>
  <si>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</si>
  <si>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</si>
  <si>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</si>
  <si>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</si>
  <si>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</si>
  <si>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</si>
  <si>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</si>
  <si>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</si>
  <si>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</si>
  <si>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</si>
  <si>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</si>
  <si>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</si>
  <si>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</si>
  <si>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</si>
  <si>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</si>
  <si>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</si>
  <si>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</si>
  <si>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</si>
  <si>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</si>
  <si>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</si>
  <si>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</si>
  <si>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</si>
  <si>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</si>
  <si>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</si>
  <si>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</si>
  <si>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</si>
  <si>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</si>
  <si>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</si>
  <si>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</si>
  <si>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</si>
  <si>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</si>
  <si>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</si>
  <si>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</si>
  <si>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</si>
  <si>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</si>
  <si>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</si>
  <si>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</si>
  <si>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</si>
  <si>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</si>
  <si>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</si>
  <si>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</si>
  <si>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</si>
  <si>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</si>
  <si>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</si>
  <si>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</si>
  <si>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</si>
  <si>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</si>
  <si>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</si>
  <si>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</si>
  <si>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</si>
  <si>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</si>
  <si>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</si>
  <si>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</si>
  <si>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</si>
  <si>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</si>
  <si>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</si>
  <si>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</si>
  <si>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</si>
  <si>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</si>
  <si>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</si>
  <si>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</si>
  <si>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</si>
  <si>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</si>
  <si>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</si>
  <si>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</si>
  <si>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</si>
  <si>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</si>
  <si>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</si>
  <si>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</si>
  <si>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</si>
  <si>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</si>
  <si>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</si>
  <si>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</si>
  <si>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</si>
  <si>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</si>
  <si>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</si>
  <si>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</si>
  <si>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</si>
  <si>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</si>
  <si>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</si>
  <si>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</si>
  <si>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</si>
  <si>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</si>
  <si>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</si>
  <si>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</si>
  <si>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</si>
  <si>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</si>
  <si>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</si>
  <si>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</si>
  <si>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</si>
  <si>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</si>
  <si>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</si>
  <si>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</si>
  <si>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</si>
  <si>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</si>
  <si>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</si>
  <si>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</si>
  <si>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</si>
  <si>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</si>
  <si>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</si>
  <si>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</si>
  <si>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</si>
  <si>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</si>
  <si>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</si>
  <si>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</si>
  <si>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</si>
  <si>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</si>
  <si>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</si>
  <si>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</si>
  <si>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</si>
  <si>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</si>
  <si>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</si>
  <si>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</si>
  <si>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</si>
  <si>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</si>
  <si>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</si>
  <si>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</si>
  <si>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</si>
  <si>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</si>
  <si>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</si>
  <si>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</si>
  <si>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</si>
  <si>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</si>
  <si>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</si>
  <si>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</si>
  <si>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</si>
  <si>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</si>
  <si>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</si>
  <si>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</si>
  <si>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</si>
  <si>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</si>
  <si>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</si>
  <si>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</si>
  <si>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</si>
  <si>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</si>
  <si>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</si>
  <si>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</si>
  <si>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</si>
  <si>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</si>
  <si>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</si>
  <si>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</si>
  <si>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</si>
  <si>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</si>
  <si>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</si>
  <si>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</si>
  <si>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</si>
  <si>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</si>
  <si>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</si>
  <si>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</si>
  <si>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</si>
  <si>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</si>
  <si>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</si>
  <si>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</si>
  <si>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</si>
  <si>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</si>
  <si>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</si>
  <si>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</si>
  <si>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</si>
  <si>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</si>
  <si>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</si>
  <si>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</si>
  <si>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</si>
  <si>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</si>
  <si>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</si>
  <si>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</si>
  <si>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</si>
  <si>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</si>
  <si>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</si>
  <si>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</si>
  <si>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</si>
  <si>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</si>
  <si>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</si>
  <si>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</si>
  <si>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</si>
  <si>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</si>
  <si>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</si>
  <si>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</si>
  <si>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</si>
  <si>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</si>
  <si>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</si>
  <si>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</si>
  <si>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</si>
  <si>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</si>
  <si>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</si>
  <si>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</si>
  <si>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</si>
  <si>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</si>
  <si>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</si>
  <si>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</si>
  <si>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</si>
  <si>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</si>
  <si>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</si>
  <si>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</si>
  <si>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</si>
  <si>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</si>
  <si>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</si>
  <si>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</si>
  <si>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</si>
  <si>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</si>
  <si>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</si>
  <si>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</si>
  <si>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</si>
  <si>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</si>
  <si>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</si>
  <si>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</si>
  <si>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</si>
  <si>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</si>
  <si>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</si>
  <si>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</si>
  <si>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</si>
  <si>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</si>
  <si>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</si>
  <si>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</si>
  <si>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</si>
  <si>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</si>
  <si>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</si>
  <si>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</si>
  <si>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</si>
  <si>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</si>
  <si>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</si>
  <si>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</si>
  <si>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</si>
  <si>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</si>
  <si>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</si>
  <si>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</si>
  <si>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</si>
  <si>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</si>
  <si>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</si>
  <si>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</si>
  <si>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</si>
  <si>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</si>
  <si>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</si>
  <si>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</si>
  <si>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</si>
  <si>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</si>
  <si>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</si>
  <si>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</si>
  <si>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</si>
  <si>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</si>
  <si>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</si>
  <si>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</si>
  <si>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</si>
  <si>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</si>
  <si>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</si>
  <si>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</si>
  <si>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</si>
  <si>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</si>
  <si>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</si>
  <si>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</si>
  <si>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</si>
  <si>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</si>
  <si>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</si>
  <si>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</si>
  <si>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</si>
  <si>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</si>
  <si>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</si>
  <si>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</si>
  <si>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</si>
  <si>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</si>
  <si>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</si>
  <si>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</si>
  <si>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</si>
  <si>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</si>
  <si>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</si>
  <si>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</si>
  <si>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</si>
  <si>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</si>
  <si>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</si>
  <si>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</si>
  <si>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</si>
  <si>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</si>
  <si>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</si>
  <si>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</si>
  <si>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</si>
  <si>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</si>
  <si>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</si>
  <si>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</si>
  <si>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</si>
  <si>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</si>
  <si>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</si>
  <si>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</si>
  <si>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</si>
  <si>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</si>
  <si>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</si>
  <si>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</si>
  <si>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</si>
  <si>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</si>
  <si>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</si>
  <si>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</si>
  <si>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</si>
  <si>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</si>
  <si>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</si>
  <si>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</si>
  <si>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</si>
  <si>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</si>
  <si>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</si>
  <si>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</si>
  <si>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</si>
  <si>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</si>
  <si>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</si>
  <si>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</si>
  <si>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</si>
  <si>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</si>
  <si>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</si>
  <si>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</si>
  <si>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</si>
  <si>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</si>
  <si>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</si>
  <si>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</si>
  <si>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</si>
  <si>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</si>
  <si>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</si>
  <si>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</si>
  <si>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</si>
  <si>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</si>
  <si>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</si>
  <si>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</si>
  <si>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</si>
  <si>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</si>
  <si>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</si>
  <si>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</si>
  <si>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</si>
  <si>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</si>
  <si>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</si>
  <si>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</si>
  <si>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</si>
  <si>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</si>
  <si>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</si>
  <si>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</si>
  <si>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</si>
  <si>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</si>
  <si>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</si>
  <si>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</si>
  <si>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</si>
  <si>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</si>
  <si>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</si>
  <si>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</si>
  <si>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</si>
  <si>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</si>
  <si>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</si>
  <si>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</si>
  <si>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</si>
  <si>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</si>
  <si>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</si>
  <si>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</si>
  <si>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</si>
  <si>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</si>
  <si>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</si>
  <si>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</si>
  <si>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</si>
  <si>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</si>
  <si>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</si>
  <si>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</si>
  <si>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</si>
  <si>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</si>
  <si>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</si>
  <si>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</si>
  <si>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</si>
  <si>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</si>
  <si>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</si>
  <si>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</si>
  <si>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</si>
  <si>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</si>
  <si>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</si>
  <si>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</si>
  <si>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</si>
  <si>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</si>
  <si>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</si>
  <si>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</si>
  <si>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</si>
  <si>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</si>
  <si>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</si>
  <si>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</si>
  <si>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</si>
  <si>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</si>
  <si>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</si>
  <si>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</si>
  <si>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</si>
  <si>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</si>
  <si>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</si>
  <si>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</si>
  <si>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</si>
  <si>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</si>
  <si>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</si>
  <si>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</si>
  <si>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</si>
  <si>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</si>
  <si>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</si>
  <si>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</si>
  <si>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</si>
  <si>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</si>
  <si>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</si>
  <si>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</si>
  <si>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</si>
  <si>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</si>
  <si>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</si>
  <si>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</si>
  <si>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</si>
  <si>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</si>
  <si>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</si>
  <si>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</si>
  <si>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</si>
  <si>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</si>
  <si>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</si>
  <si>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</si>
  <si>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</si>
  <si>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</si>
  <si>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</si>
  <si>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</si>
  <si>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</si>
  <si>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</si>
  <si>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</si>
  <si>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</si>
  <si>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</si>
  <si>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</si>
  <si>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</si>
  <si>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</si>
  <si>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</si>
  <si>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</si>
  <si>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</si>
  <si>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</si>
  <si>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</si>
  <si>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</si>
  <si>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</si>
  <si>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</si>
  <si>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</si>
  <si>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</si>
  <si>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</si>
  <si>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</si>
  <si>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</si>
  <si>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</si>
  <si>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</si>
  <si>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</si>
  <si>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</si>
  <si>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</si>
  <si>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</si>
  <si>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</si>
  <si>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</si>
  <si>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</si>
  <si>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</si>
  <si>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</si>
  <si>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</si>
  <si>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</si>
  <si>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</si>
  <si>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</si>
  <si>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</si>
  <si>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</si>
  <si>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</si>
  <si>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</si>
  <si>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</si>
  <si>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</si>
  <si>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</si>
  <si>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</si>
  <si>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</si>
  <si>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</si>
  <si>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</si>
  <si>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</si>
  <si>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</si>
  <si>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</si>
  <si>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</si>
  <si>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</si>
  <si>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</si>
  <si>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</si>
  <si>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</si>
  <si>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</si>
  <si>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</si>
  <si>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</si>
  <si>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</si>
  <si>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</si>
  <si>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</si>
  <si>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</si>
  <si>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</si>
  <si>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</si>
  <si>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</si>
  <si>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</si>
  <si>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</si>
  <si>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</si>
  <si>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</si>
  <si>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</si>
  <si>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</si>
  <si>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</si>
  <si>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</si>
  <si>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</si>
  <si>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</si>
  <si>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</si>
  <si>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</si>
  <si>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</si>
  <si>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</si>
  <si>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</si>
  <si>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</si>
  <si>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</si>
  <si>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</si>
  <si>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</si>
  <si>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</si>
  <si>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</si>
  <si>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</si>
  <si>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</si>
  <si>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</si>
  <si>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</si>
  <si>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</si>
  <si>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</si>
  <si>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</si>
  <si>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</si>
  <si>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</si>
  <si>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</si>
  <si>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</si>
  <si>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</si>
  <si>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</si>
  <si>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</si>
  <si>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</si>
  <si>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</si>
  <si>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</si>
  <si>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</si>
  <si>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</si>
  <si>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</si>
  <si>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</si>
  <si>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</si>
  <si>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</si>
  <si>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</si>
  <si>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</si>
  <si>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</si>
  <si>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</si>
  <si>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</si>
  <si>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</si>
  <si>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</si>
  <si>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</si>
  <si>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</si>
  <si>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</si>
  <si>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</si>
  <si>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</si>
  <si>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</si>
  <si>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</si>
  <si>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</si>
  <si>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</si>
  <si>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</si>
  <si>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</si>
  <si>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</si>
  <si>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</si>
  <si>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</si>
  <si>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</si>
  <si>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</si>
  <si>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</si>
  <si>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</si>
  <si>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</si>
  <si>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</si>
  <si>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</si>
  <si>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</si>
  <si>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</si>
  <si>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</si>
  <si>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</si>
  <si>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</si>
  <si>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</si>
  <si>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</si>
  <si>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</si>
  <si>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</si>
  <si>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</si>
  <si>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</si>
  <si>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</si>
  <si>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</si>
  <si>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</si>
  <si>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</si>
  <si>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</si>
  <si>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</si>
  <si>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</si>
  <si>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</si>
  <si>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</si>
  <si>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</si>
  <si>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</si>
  <si>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</si>
  <si>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</si>
  <si>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</si>
  <si>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</si>
  <si>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</si>
  <si>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</si>
  <si>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</si>
  <si>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</si>
  <si>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</si>
  <si>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</si>
  <si>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</si>
  <si>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</si>
  <si>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</si>
  <si>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</si>
  <si>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</si>
  <si>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</si>
  <si>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</si>
  <si>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</si>
  <si>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</si>
  <si>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</si>
  <si>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</si>
  <si>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</si>
  <si>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</si>
  <si>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</si>
  <si>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</si>
  <si>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</si>
  <si>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</si>
  <si>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</si>
  <si>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</si>
  <si>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</si>
  <si>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</si>
  <si>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</si>
  <si>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</si>
  <si>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</si>
  <si>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</si>
  <si>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</si>
  <si>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</si>
  <si>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</si>
  <si>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</si>
  <si>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</si>
  <si>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</si>
  <si>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</si>
  <si>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</si>
  <si>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</si>
  <si>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</si>
  <si>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</si>
  <si>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</si>
  <si>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</si>
  <si>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</si>
  <si>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</si>
  <si>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</si>
  <si>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</si>
  <si>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</si>
  <si>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</si>
  <si>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</si>
  <si>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</si>
  <si>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</si>
  <si>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</si>
  <si>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</si>
  <si>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</si>
  <si>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</si>
  <si>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</si>
  <si>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</si>
  <si>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</si>
  <si>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</si>
  <si>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</si>
  <si>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</si>
  <si>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</si>
  <si>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</si>
  <si>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</si>
  <si>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</si>
  <si>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</si>
  <si>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</si>
  <si>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</si>
  <si>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</si>
  <si>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</si>
  <si>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</si>
  <si>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</si>
  <si>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</si>
  <si>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</si>
  <si>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</si>
  <si>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</si>
  <si>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</si>
  <si>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</si>
  <si>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</si>
  <si>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</si>
  <si>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</si>
  <si>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</si>
  <si>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</si>
  <si>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</si>
  <si>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</si>
  <si>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</si>
  <si>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</si>
  <si>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</si>
  <si>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</si>
  <si>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</si>
  <si>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</si>
  <si>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</si>
  <si>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</si>
  <si>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</si>
  <si>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</si>
  <si>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</si>
  <si>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</si>
  <si>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</si>
  <si>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</si>
  <si>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</si>
  <si>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</si>
  <si>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</si>
  <si>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</si>
  <si>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</si>
  <si>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</si>
  <si>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</si>
  <si>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</si>
  <si>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</si>
  <si>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</si>
  <si>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</si>
  <si>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</si>
  <si>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</si>
  <si>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</si>
  <si>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</si>
  <si>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</si>
  <si>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</si>
  <si>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</si>
  <si>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</si>
  <si>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</si>
  <si>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</si>
  <si>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</si>
  <si>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</si>
  <si>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</si>
  <si>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</si>
  <si>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</si>
  <si>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</si>
  <si>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</si>
  <si>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</si>
  <si>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</si>
  <si>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</si>
  <si>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</si>
  <si>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</si>
  <si>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</si>
  <si>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</si>
  <si>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</si>
  <si>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</si>
  <si>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</si>
  <si>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</si>
  <si>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</si>
  <si>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</si>
  <si>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</si>
  <si>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</si>
  <si>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</si>
  <si>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</si>
  <si>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</si>
  <si>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</si>
  <si>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</si>
  <si>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</si>
  <si>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</si>
  <si>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</si>
  <si>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</si>
  <si>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</si>
  <si>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</si>
  <si>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</si>
  <si>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</si>
  <si>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</si>
  <si>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</si>
  <si>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</si>
  <si>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</si>
  <si>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</si>
  <si>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</si>
  <si>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</si>
  <si>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</si>
  <si>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</si>
  <si>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</si>
  <si>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</si>
  <si>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</si>
  <si>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</si>
  <si>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</si>
  <si>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</si>
  <si>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</si>
  <si>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</si>
  <si>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</si>
  <si>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</si>
  <si>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</si>
  <si>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</si>
  <si>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</si>
  <si>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</si>
  <si>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</si>
  <si>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</si>
  <si>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</si>
  <si>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</si>
  <si>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</si>
  <si>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</si>
  <si>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</si>
  <si>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</si>
  <si>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</si>
  <si>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</si>
  <si>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</si>
  <si>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</si>
  <si>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</si>
  <si>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</si>
  <si>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</si>
  <si>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</si>
  <si>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</si>
  <si>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</si>
  <si>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</si>
  <si>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</si>
  <si>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</si>
  <si>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</si>
  <si>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</si>
  <si>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</si>
  <si>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</si>
  <si>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</si>
  <si>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</si>
  <si>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</si>
  <si>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</si>
  <si>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</si>
  <si>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</si>
  <si>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</si>
  <si>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</si>
  <si>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</si>
  <si>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</si>
  <si>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</si>
  <si>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</si>
  <si>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</si>
  <si>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</si>
  <si>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</si>
  <si>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</si>
  <si>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</si>
  <si>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</si>
  <si>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</si>
  <si>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</si>
  <si>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</si>
  <si>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</si>
  <si>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</si>
  <si>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</si>
  <si>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</si>
  <si>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</si>
  <si>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</si>
  <si>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</si>
  <si>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</si>
  <si>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</si>
  <si>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</si>
  <si>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</si>
  <si>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</si>
  <si>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</si>
  <si>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</si>
  <si>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</si>
  <si>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</si>
  <si>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</si>
  <si>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</si>
  <si>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</si>
  <si>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</si>
  <si>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</si>
  <si>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</si>
  <si>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</si>
  <si>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</si>
  <si>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</si>
  <si>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</si>
  <si>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</si>
  <si>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</si>
  <si>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</si>
  <si>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</si>
  <si>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</si>
  <si>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</si>
  <si>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</si>
  <si>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</si>
  <si>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</si>
  <si>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</si>
  <si>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</si>
  <si>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</si>
  <si>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</si>
  <si>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</si>
  <si>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</si>
  <si>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</si>
  <si>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</si>
  <si>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</si>
  <si>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</si>
  <si>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</si>
  <si>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</si>
  <si>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</si>
  <si>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</si>
  <si>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</si>
  <si>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</si>
  <si>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</si>
  <si>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</si>
  <si>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</si>
  <si>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</si>
  <si>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</si>
  <si>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</si>
  <si>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</si>
  <si>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</si>
  <si>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</si>
  <si>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</si>
  <si>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</si>
  <si>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</si>
  <si>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</si>
  <si>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</si>
  <si>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</si>
  <si>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</si>
  <si>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</si>
  <si>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</si>
  <si>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</si>
  <si>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</si>
  <si>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</si>
  <si>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</si>
  <si>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</si>
  <si>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</si>
  <si>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</si>
  <si>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</si>
  <si>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</si>
  <si>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</si>
  <si>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</si>
  <si>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</si>
  <si>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</si>
  <si>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</si>
  <si>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</si>
  <si>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</si>
  <si>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</si>
  <si>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</si>
  <si>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</si>
  <si>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</si>
  <si>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</si>
  <si>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</si>
  <si>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</si>
  <si>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</si>
  <si>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</si>
  <si>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</si>
  <si>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</si>
  <si>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</si>
  <si>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</si>
  <si>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</si>
  <si>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</si>
  <si>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</si>
  <si>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</si>
  <si>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</si>
  <si>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</si>
  <si>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</si>
  <si>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</si>
  <si>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</si>
  <si>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</si>
  <si>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</si>
  <si>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</si>
  <si>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</si>
  <si>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</si>
  <si>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</si>
  <si>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</si>
  <si>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</si>
  <si>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</si>
  <si>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</si>
  <si>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</si>
  <si>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</si>
  <si>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</si>
  <si>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</si>
  <si>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</si>
  <si>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</si>
  <si>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</si>
  <si>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</si>
  <si>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</si>
  <si>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</si>
  <si>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</si>
  <si>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</si>
  <si>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</si>
  <si>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</si>
  <si>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</si>
  <si>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</si>
  <si>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</si>
  <si>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</si>
  <si>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</si>
  <si>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</si>
  <si>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</si>
  <si>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</si>
  <si>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</si>
  <si>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</si>
  <si>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</si>
  <si>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</si>
  <si>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</si>
  <si>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</si>
  <si>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</si>
  <si>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</si>
  <si>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</si>
  <si>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</si>
  <si>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</si>
  <si>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</si>
  <si>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</si>
  <si>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</si>
  <si>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</si>
  <si>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</si>
  <si>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</si>
  <si>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</si>
  <si>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</si>
  <si>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</si>
  <si>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</si>
  <si>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</si>
  <si>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</si>
  <si>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</si>
  <si>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</si>
  <si>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</si>
  <si>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</si>
  <si>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</si>
  <si>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</si>
  <si>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</si>
  <si>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</si>
  <si>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</si>
  <si>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</si>
  <si>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</si>
  <si>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</si>
  <si>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</si>
  <si>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</si>
  <si>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</si>
  <si>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</si>
  <si>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</si>
  <si>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</si>
  <si>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</si>
  <si>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</si>
  <si>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</si>
  <si>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</si>
  <si>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</si>
  <si>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</si>
  <si>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</si>
  <si>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</si>
  <si>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</si>
  <si>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</si>
  <si>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</si>
  <si>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</si>
  <si>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</si>
  <si>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</si>
  <si>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</si>
  <si>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</si>
  <si>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</si>
  <si>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</si>
  <si>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</si>
  <si>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</si>
  <si>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</si>
  <si>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</si>
  <si>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</si>
  <si>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</si>
  <si>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</si>
  <si>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</si>
  <si>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</si>
  <si>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</si>
  <si>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</si>
  <si>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</si>
  <si>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</si>
  <si>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</si>
  <si>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</si>
  <si>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</si>
  <si>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</si>
  <si>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</si>
  <si>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</si>
  <si>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</si>
  <si>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</si>
  <si>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</si>
  <si>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</si>
  <si>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</si>
  <si>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</si>
  <si>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</si>
  <si>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</si>
  <si>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</si>
  <si>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</si>
  <si>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</si>
  <si>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</si>
  <si>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</si>
  <si>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</si>
  <si>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</si>
  <si>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</si>
  <si>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</si>
  <si>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</si>
  <si>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</si>
  <si>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</si>
  <si>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</si>
  <si>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</si>
  <si>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</si>
  <si>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</si>
  <si>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</si>
  <si>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</si>
  <si>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</si>
  <si>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</si>
  <si>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</si>
  <si>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</si>
  <si>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</si>
  <si>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</si>
  <si>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</si>
  <si>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</si>
  <si>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</si>
  <si>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</si>
  <si>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</si>
  <si>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</si>
  <si>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</si>
  <si>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</si>
  <si>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</si>
  <si>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</si>
  <si>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</si>
  <si>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</si>
  <si>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</si>
  <si>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</si>
  <si>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</si>
  <si>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</si>
  <si>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</si>
  <si>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</si>
  <si>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</si>
  <si>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</si>
  <si>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</si>
  <si>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</si>
  <si>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</si>
  <si>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</si>
  <si>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</si>
  <si>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</si>
  <si>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</si>
  <si>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</si>
  <si>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</si>
  <si>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</si>
  <si>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</si>
  <si>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</si>
  <si>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</si>
  <si>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</si>
  <si>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</si>
  <si>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</si>
  <si>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</si>
  <si>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</si>
  <si>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</si>
  <si>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</si>
  <si>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</si>
  <si>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</si>
  <si>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</si>
  <si>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</si>
  <si>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</si>
  <si>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</si>
  <si>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</si>
  <si>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</si>
  <si>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</si>
  <si>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</si>
  <si>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</si>
  <si>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</si>
  <si>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</si>
  <si>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</si>
  <si>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</si>
  <si>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</si>
  <si>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</si>
  <si>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</si>
  <si>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</si>
  <si>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</si>
  <si>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</si>
  <si>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</si>
  <si>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</si>
  <si>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</si>
  <si>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</si>
  <si>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</si>
  <si>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</si>
  <si>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</si>
  <si>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</si>
  <si>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</si>
  <si>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</si>
  <si>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</si>
  <si>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</si>
  <si>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</si>
  <si>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</si>
  <si>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</si>
  <si>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</si>
  <si>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</si>
  <si>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</si>
  <si>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</si>
  <si>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</si>
  <si>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</si>
  <si>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</si>
  <si>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</si>
  <si>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</si>
  <si>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</si>
  <si>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</si>
  <si>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</si>
  <si>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</si>
  <si>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</si>
  <si>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</si>
  <si>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</si>
  <si>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</si>
  <si>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</si>
  <si>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</si>
  <si>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</si>
  <si>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</si>
  <si>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</si>
  <si>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</si>
  <si>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</si>
  <si>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</si>
  <si>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</si>
  <si>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</si>
  <si>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</si>
  <si>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</si>
  <si>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</si>
  <si>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</si>
  <si>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</si>
  <si>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</si>
  <si>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</si>
  <si>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</si>
  <si>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</si>
  <si>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</si>
  <si>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</si>
  <si>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</si>
  <si>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</si>
  <si>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</si>
  <si>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</si>
  <si>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</si>
  <si>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</si>
  <si>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</si>
  <si>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</si>
  <si>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</si>
  <si>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</si>
  <si>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</si>
  <si>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</si>
  <si>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</si>
  <si>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</si>
  <si>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</si>
  <si>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</si>
  <si>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</si>
  <si>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</si>
  <si>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</si>
  <si>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</si>
  <si>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</si>
  <si>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</si>
  <si>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</si>
  <si>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</si>
  <si>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</si>
  <si>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</si>
  <si>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</si>
  <si>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</si>
  <si>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</si>
  <si>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</si>
  <si>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</si>
  <si>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</si>
  <si>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</si>
  <si>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</si>
  <si>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</si>
  <si>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</si>
  <si>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</si>
  <si>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</si>
  <si>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</si>
  <si>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</si>
  <si>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</si>
  <si>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</si>
  <si>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</si>
  <si>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</si>
  <si>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</si>
  <si>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</si>
  <si>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</si>
  <si>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</si>
  <si>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</si>
  <si>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</si>
  <si>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</si>
  <si>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</si>
  <si>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</si>
  <si>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</si>
  <si>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</si>
  <si>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</si>
  <si>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</si>
  <si>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</si>
  <si>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</si>
  <si>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</si>
  <si>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</si>
  <si>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</si>
  <si>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</si>
  <si>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</si>
  <si>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</si>
  <si>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</si>
  <si>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</si>
  <si>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</si>
  <si>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</si>
  <si>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</si>
  <si>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</si>
  <si>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</si>
  <si>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</si>
  <si>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</si>
  <si>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</si>
  <si>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</si>
  <si>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</si>
  <si>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</si>
  <si>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</si>
  <si>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</si>
  <si>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</si>
  <si>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</si>
  <si>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</si>
  <si>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</si>
  <si>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</si>
  <si>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</si>
  <si>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</si>
  <si>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</si>
  <si>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</si>
  <si>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</si>
  <si>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</si>
  <si>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</si>
  <si>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</si>
  <si>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</si>
  <si>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</si>
  <si>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</si>
  <si>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</si>
  <si>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</si>
  <si>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</si>
  <si>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</si>
  <si>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</si>
  <si>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</si>
  <si>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</si>
  <si>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</si>
  <si>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</si>
  <si>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</si>
  <si>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</si>
  <si>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</si>
  <si>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</si>
  <si>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</si>
  <si>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</si>
  <si>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</si>
  <si>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</si>
  <si>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</si>
  <si>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</si>
  <si>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</si>
  <si>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</si>
  <si>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</si>
  <si>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</si>
  <si>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</si>
  <si>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</si>
  <si>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</si>
  <si>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</si>
  <si>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</si>
  <si>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</si>
  <si>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</si>
  <si>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</si>
  <si>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</si>
  <si>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</si>
  <si>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</si>
  <si>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</si>
  <si>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</si>
  <si>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</si>
  <si>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</si>
  <si>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</si>
  <si>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</si>
  <si>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</si>
  <si>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</si>
  <si>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</si>
  <si>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</si>
  <si>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</si>
  <si>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</si>
  <si>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</si>
  <si>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</si>
  <si>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</si>
  <si>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</si>
  <si>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</si>
  <si>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</si>
  <si>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</si>
  <si>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</si>
  <si>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</si>
  <si>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</si>
  <si>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</si>
  <si>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</si>
  <si>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</si>
  <si>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</si>
  <si>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</si>
  <si>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</si>
  <si>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</si>
  <si>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</si>
  <si>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</si>
  <si>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</si>
  <si>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</si>
  <si>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</si>
  <si>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</si>
  <si>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</si>
  <si>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</si>
  <si>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</si>
  <si>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</si>
  <si>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</si>
  <si>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</si>
  <si>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</si>
  <si>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</si>
  <si>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</si>
  <si>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</si>
  <si>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</si>
  <si>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</si>
  <si>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</si>
  <si>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</si>
  <si>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</si>
  <si>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</si>
  <si>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</si>
  <si>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</si>
  <si>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</si>
  <si>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</si>
  <si>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</si>
  <si>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</si>
  <si>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</si>
  <si>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</si>
  <si>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</si>
  <si>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</si>
  <si>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</si>
  <si>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</si>
  <si>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</si>
  <si>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</si>
  <si>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</si>
  <si>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</si>
  <si>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</si>
  <si>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</si>
  <si>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</si>
  <si>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</si>
  <si>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</si>
  <si>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</si>
  <si>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</si>
  <si>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</si>
  <si>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</si>
  <si>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</si>
  <si>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</si>
  <si>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</si>
  <si>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</si>
  <si>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</si>
  <si>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</si>
  <si>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</si>
  <si>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</si>
  <si>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</si>
  <si>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</si>
  <si>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</si>
  <si>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</si>
  <si>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</si>
  <si>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</si>
  <si>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</si>
  <si>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</si>
  <si>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</si>
  <si>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</si>
  <si>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</si>
  <si>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</si>
  <si>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</si>
  <si>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</si>
  <si>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</si>
  <si>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</si>
  <si>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</si>
  <si>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</si>
  <si>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</si>
  <si>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</si>
  <si>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</si>
  <si>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</si>
  <si>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</si>
  <si>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</si>
  <si>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</si>
  <si>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</si>
  <si>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</si>
  <si>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</si>
  <si>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</si>
  <si>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</si>
  <si>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</si>
  <si>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</si>
  <si>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</si>
  <si>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</si>
  <si>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</si>
  <si>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</si>
  <si>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</si>
  <si>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</si>
  <si>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</si>
  <si>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</si>
  <si>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</si>
  <si>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</si>
  <si>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</si>
  <si>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</si>
  <si>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</si>
  <si>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</si>
  <si>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</si>
  <si>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</si>
  <si>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</si>
  <si>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</si>
  <si>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</si>
  <si>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</si>
  <si>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</si>
  <si>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</si>
  <si>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</si>
  <si>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</si>
  <si>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</si>
  <si>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</si>
  <si>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</si>
  <si>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</si>
  <si>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</si>
  <si>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</si>
  <si>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</si>
  <si>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</si>
  <si>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</si>
  <si>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</si>
  <si>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</si>
  <si>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</si>
  <si>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</si>
  <si>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</si>
  <si>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</si>
  <si>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</si>
  <si>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</si>
  <si>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</si>
  <si>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</si>
  <si>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</si>
  <si>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</si>
  <si>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</si>
  <si>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</si>
  <si>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</si>
  <si>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</si>
  <si>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</si>
  <si>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</si>
  <si>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</si>
  <si>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</si>
  <si>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</si>
  <si>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</si>
  <si>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</si>
  <si>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</si>
  <si>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</si>
  <si>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</si>
  <si>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</si>
  <si>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</si>
  <si>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</si>
  <si>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</si>
  <si>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</si>
  <si>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</si>
  <si>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</si>
  <si>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</si>
  <si>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</si>
  <si>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</si>
  <si>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</si>
  <si>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</si>
  <si>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</si>
  <si>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</si>
  <si>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</si>
  <si>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</si>
  <si>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</si>
  <si>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</si>
  <si>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</si>
  <si>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</si>
  <si>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</si>
  <si>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</si>
  <si>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</si>
  <si>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</si>
  <si>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</si>
  <si>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</si>
  <si>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</si>
  <si>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</si>
  <si>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</si>
  <si>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</si>
  <si>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</si>
  <si>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</si>
  <si>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</si>
  <si>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</si>
  <si>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</si>
  <si>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</si>
  <si>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</si>
  <si>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</si>
  <si>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</si>
  <si>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</si>
  <si>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</si>
  <si>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</si>
  <si>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</si>
  <si>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</si>
  <si>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</si>
  <si>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</si>
  <si>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</si>
  <si>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</si>
  <si>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</si>
  <si>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</si>
  <si>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</si>
  <si>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</si>
  <si>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</si>
  <si>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</si>
  <si>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</si>
  <si>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</si>
  <si>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</si>
  <si>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</si>
  <si>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</si>
  <si>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</si>
  <si>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</si>
  <si>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</si>
  <si>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</si>
  <si>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</si>
  <si>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</si>
  <si>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</si>
  <si>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</si>
  <si>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</si>
  <si>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</si>
  <si>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</si>
  <si>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</si>
  <si>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</si>
  <si>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</si>
  <si>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</si>
  <si>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</si>
  <si>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</si>
  <si>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</si>
  <si>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</si>
  <si>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</si>
  <si>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</si>
  <si>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</si>
  <si>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</si>
  <si>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</si>
  <si>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</si>
  <si>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</si>
  <si>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</si>
  <si>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</si>
  <si>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</si>
  <si>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</si>
  <si>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</si>
  <si>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</si>
  <si>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</si>
  <si>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</si>
  <si>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</si>
  <si>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</si>
  <si>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</si>
  <si>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</si>
  <si>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</si>
  <si>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</si>
  <si>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</si>
  <si>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</si>
  <si>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</si>
  <si>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</si>
  <si>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</si>
  <si>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</si>
  <si>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</si>
  <si>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</si>
  <si>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</si>
  <si>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</si>
  <si>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</si>
  <si>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</si>
  <si>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</si>
  <si>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</si>
  <si>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</si>
  <si>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</si>
  <si>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</si>
  <si>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</si>
  <si>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</si>
  <si>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</si>
  <si>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</si>
  <si>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</si>
  <si>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</si>
  <si>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</si>
  <si>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</si>
  <si>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</si>
  <si>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</si>
  <si>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</si>
  <si>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</si>
  <si>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</si>
  <si>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</si>
  <si>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</si>
  <si>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</si>
  <si>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</si>
  <si>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</si>
  <si>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</si>
  <si>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</si>
  <si>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</si>
  <si>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</si>
  <si>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</si>
  <si>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</si>
  <si>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</si>
  <si>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</si>
  <si>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</si>
  <si>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</si>
  <si>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</si>
  <si>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</si>
  <si>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</si>
  <si>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</si>
  <si>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</si>
  <si>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</si>
  <si>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</si>
  <si>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</si>
  <si>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</si>
  <si>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</si>
  <si>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</si>
  <si>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</si>
  <si>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</si>
  <si>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</si>
  <si>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</si>
  <si>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</si>
  <si>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</si>
  <si>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</si>
  <si>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</si>
  <si>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</si>
  <si>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</si>
  <si>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</si>
  <si>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</si>
  <si>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</si>
  <si>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</si>
  <si>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</si>
  <si>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</si>
  <si>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</si>
  <si>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</si>
  <si>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</si>
  <si>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</si>
  <si>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</si>
  <si>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</si>
  <si>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</si>
  <si>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</si>
  <si>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</si>
  <si>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</si>
  <si>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</si>
  <si>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</si>
  <si>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</si>
  <si>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</si>
  <si>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</si>
  <si>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</si>
  <si>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</si>
  <si>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</si>
  <si>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</si>
  <si>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</si>
  <si>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</si>
  <si>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</si>
  <si>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</si>
  <si>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</si>
  <si>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</si>
  <si>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</si>
  <si>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</si>
  <si>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</si>
  <si>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</si>
  <si>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</si>
  <si>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</si>
  <si>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</si>
  <si>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</si>
  <si>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</si>
  <si>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</si>
  <si>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</si>
  <si>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</si>
  <si>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</si>
  <si>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</si>
  <si>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</si>
  <si>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</si>
  <si>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</si>
  <si>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</si>
  <si>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</si>
  <si>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</si>
  <si>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</si>
  <si>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</si>
  <si>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</si>
  <si>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</si>
  <si>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</si>
  <si>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</si>
  <si>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</si>
  <si>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</si>
  <si>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</si>
  <si>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</si>
  <si>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</si>
  <si>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</si>
  <si>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</si>
  <si>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</si>
  <si>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</si>
  <si>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</si>
  <si>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</si>
  <si>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</si>
  <si>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</si>
  <si>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</si>
  <si>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</si>
  <si>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</si>
  <si>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</si>
  <si>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</si>
  <si>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</si>
  <si>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</si>
  <si>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</si>
  <si>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</si>
  <si>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</si>
  <si>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</si>
  <si>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</si>
  <si>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</si>
  <si>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</si>
  <si>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</si>
  <si>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</si>
  <si>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</si>
  <si>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</si>
  <si>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</si>
  <si>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</si>
  <si>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</si>
  <si>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</si>
  <si>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</si>
  <si>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</si>
  <si>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</si>
  <si>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</si>
  <si>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</si>
  <si>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</si>
  <si>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</si>
  <si>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</si>
  <si>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</si>
  <si>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</si>
  <si>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</si>
  <si>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</si>
  <si>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</si>
  <si>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</si>
  <si>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</si>
  <si>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</si>
  <si>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</si>
  <si>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</si>
  <si>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</si>
  <si>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</si>
  <si>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</si>
  <si>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</si>
  <si>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</si>
  <si>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</si>
  <si>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</si>
  <si>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</si>
  <si>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</si>
  <si>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</si>
  <si>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</si>
  <si>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</si>
  <si>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</si>
  <si>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</si>
  <si>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</si>
  <si>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</si>
  <si>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</si>
  <si>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</si>
  <si>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</si>
  <si>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</si>
  <si>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</si>
  <si>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</si>
  <si>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</si>
  <si>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</si>
  <si>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</si>
  <si>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</si>
  <si>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</si>
  <si>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</si>
  <si>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</si>
  <si>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</si>
  <si>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</si>
  <si>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</si>
  <si>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</si>
  <si>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</si>
  <si>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</si>
  <si>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</si>
  <si>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</si>
  <si>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</si>
  <si>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</si>
  <si>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</si>
  <si>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</si>
  <si>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</si>
  <si>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</si>
  <si>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</si>
  <si>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</si>
  <si>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</si>
  <si>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</si>
  <si>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</si>
  <si>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</si>
  <si>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</si>
  <si>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</si>
  <si>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</si>
  <si>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</si>
  <si>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</si>
  <si>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</si>
  <si>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</si>
  <si>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</si>
  <si>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</si>
  <si>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</si>
  <si>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</si>
  <si>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</si>
  <si>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</si>
  <si>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</si>
  <si>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</si>
  <si>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</si>
  <si>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</si>
  <si>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</si>
  <si>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</si>
  <si>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</si>
  <si>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</si>
  <si>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</si>
  <si>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</si>
  <si>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</si>
  <si>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</si>
  <si>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</si>
  <si>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</si>
  <si>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</si>
  <si>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</si>
  <si>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</si>
  <si>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</si>
  <si>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</si>
  <si>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</si>
  <si>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</si>
  <si>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</si>
  <si>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</si>
  <si>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</si>
  <si>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</si>
  <si>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</si>
  <si>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</si>
  <si>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</si>
  <si>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</si>
  <si>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</si>
  <si>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</si>
  <si>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</si>
  <si>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</si>
  <si>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</si>
  <si>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</si>
  <si>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</si>
  <si>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</si>
  <si>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</si>
  <si>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</si>
  <si>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</si>
  <si>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</si>
  <si>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</si>
  <si>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</si>
  <si>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</si>
  <si>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</si>
  <si>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</si>
  <si>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</si>
  <si>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</si>
  <si>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</si>
  <si>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</si>
  <si>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</si>
  <si>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</si>
  <si>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</si>
  <si>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</si>
  <si>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</si>
  <si>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</si>
  <si>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</si>
  <si>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</si>
  <si>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</si>
  <si>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</si>
  <si>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</si>
  <si>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</si>
  <si>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</si>
  <si>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</si>
  <si>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</si>
  <si>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</si>
  <si>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</si>
  <si>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</si>
  <si>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</si>
  <si>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</si>
  <si>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</si>
  <si>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</si>
  <si>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</si>
  <si>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</si>
  <si>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</si>
  <si>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</si>
  <si>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</si>
  <si>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</si>
  <si>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</si>
  <si>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</si>
  <si>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</si>
  <si>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</si>
  <si>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</si>
  <si>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</si>
  <si>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</si>
  <si>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</si>
  <si>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</si>
  <si>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</si>
  <si>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</si>
  <si>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</si>
  <si>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</si>
  <si>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</si>
  <si>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</si>
  <si>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</si>
  <si>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</si>
  <si>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</si>
  <si>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</si>
  <si>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</si>
  <si>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</si>
  <si>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</si>
  <si>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</si>
  <si>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</si>
  <si>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</si>
  <si>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</si>
  <si>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</si>
  <si>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</si>
  <si>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</si>
  <si>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</si>
  <si>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</si>
  <si>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</si>
  <si>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</si>
  <si>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</si>
  <si>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</si>
  <si>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</si>
  <si>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</si>
  <si>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</si>
  <si>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</si>
  <si>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</si>
  <si>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</si>
  <si>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</si>
  <si>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</si>
  <si>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</si>
  <si>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</si>
  <si>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</si>
  <si>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</si>
  <si>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</si>
  <si>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</si>
  <si>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</si>
  <si>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</si>
  <si>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</si>
  <si>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</si>
  <si>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</si>
  <si>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</si>
  <si>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</si>
  <si>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</si>
  <si>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</si>
  <si>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</si>
  <si>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</si>
  <si>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</si>
  <si>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</si>
  <si>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</si>
  <si>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</si>
  <si>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</si>
  <si>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</si>
  <si>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</si>
  <si>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</si>
  <si>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</si>
  <si>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</si>
  <si>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</si>
  <si>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</si>
  <si>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</si>
  <si>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</si>
  <si>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</si>
  <si>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</si>
  <si>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</si>
  <si>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</si>
  <si>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</si>
  <si>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</si>
  <si>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</si>
  <si>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</si>
  <si>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</si>
  <si>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</si>
  <si>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</si>
  <si>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</si>
  <si>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</si>
  <si>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</si>
  <si>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</si>
  <si>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</si>
  <si>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</si>
  <si>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</si>
  <si>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</si>
  <si>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</si>
  <si>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</si>
  <si>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</si>
  <si>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</si>
  <si>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</si>
  <si>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</si>
  <si>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</si>
  <si>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</si>
  <si>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</si>
  <si>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</si>
  <si>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</si>
  <si>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</si>
  <si>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</si>
  <si>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</si>
  <si>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</si>
  <si>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</si>
  <si>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</si>
  <si>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</si>
  <si>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</si>
  <si>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</si>
  <si>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</si>
  <si>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</si>
  <si>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</si>
  <si>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</si>
  <si>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</si>
  <si>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</si>
  <si>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</si>
  <si>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</si>
  <si>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</si>
  <si>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</si>
  <si>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</si>
  <si>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</si>
  <si>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</si>
  <si>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</si>
  <si>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</si>
  <si>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</si>
  <si>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</si>
  <si>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</si>
  <si>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</si>
  <si>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</si>
  <si>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</si>
  <si>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</si>
  <si>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</si>
  <si>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</si>
  <si>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</si>
  <si>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</si>
  <si>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</si>
  <si>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</si>
  <si>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</si>
  <si>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</si>
  <si>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</si>
  <si>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</si>
  <si>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</si>
  <si>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</si>
  <si>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</si>
  <si>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</si>
  <si>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</si>
  <si>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</si>
  <si>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</si>
  <si>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</si>
  <si>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</si>
  <si>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</si>
  <si>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</si>
  <si>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</si>
  <si>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</si>
  <si>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</si>
  <si>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</si>
  <si>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</si>
  <si>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</si>
  <si>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</si>
  <si>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</si>
  <si>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</si>
  <si>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</si>
  <si>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</si>
  <si>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</si>
  <si>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</si>
  <si>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</si>
  <si>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</si>
  <si>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</si>
  <si>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</si>
  <si>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</si>
  <si>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</si>
  <si>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</si>
  <si>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</si>
  <si>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</si>
  <si>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</si>
  <si>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</si>
  <si>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</si>
  <si>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</si>
  <si>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</si>
  <si>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</si>
  <si>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</si>
  <si>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</si>
  <si>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</si>
  <si>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</si>
  <si>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</si>
  <si>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</si>
  <si>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</si>
  <si>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</si>
  <si>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</si>
  <si>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</si>
  <si>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</si>
  <si>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</si>
  <si>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</si>
  <si>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</si>
  <si>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</si>
  <si>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</si>
  <si>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</si>
  <si>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</si>
  <si>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</si>
  <si>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</si>
  <si>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</si>
  <si>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</si>
  <si>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</si>
  <si>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</si>
  <si>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</si>
  <si>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</si>
  <si>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</si>
  <si>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</si>
  <si>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</si>
  <si>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</si>
  <si>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</si>
  <si>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</si>
  <si>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</si>
  <si>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</si>
  <si>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</si>
  <si>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</si>
  <si>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</si>
  <si>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</si>
  <si>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</si>
  <si>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</si>
  <si>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</si>
  <si>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</si>
  <si>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</si>
  <si>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</si>
  <si>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</si>
  <si>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</si>
  <si>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</si>
  <si>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</si>
  <si>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</si>
  <si>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</si>
  <si>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</si>
  <si>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</si>
  <si>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</si>
  <si>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</si>
  <si>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</si>
  <si>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</si>
  <si>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</si>
  <si>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</si>
  <si>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</si>
  <si>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</si>
  <si>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</si>
  <si>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</si>
  <si>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</si>
  <si>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</si>
  <si>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</si>
  <si>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</si>
  <si>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</si>
  <si>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</si>
  <si>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</si>
  <si>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</si>
  <si>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</si>
  <si>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</si>
  <si>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</si>
  <si>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</si>
  <si>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</si>
  <si>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</si>
  <si>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</si>
  <si>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</si>
  <si>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</si>
  <si>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</si>
  <si>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</si>
  <si>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</si>
  <si>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</si>
  <si>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</si>
  <si>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</si>
  <si>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</si>
  <si>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</si>
  <si>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</si>
  <si>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</si>
  <si>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</si>
  <si>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</si>
  <si>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</si>
  <si>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</si>
  <si>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</si>
  <si>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</si>
  <si>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</si>
  <si>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</si>
  <si>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</si>
  <si>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</si>
  <si>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</si>
  <si>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</si>
  <si>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</si>
  <si>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</si>
  <si>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</si>
  <si>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</si>
  <si>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</si>
  <si>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</si>
  <si>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</si>
  <si>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</si>
  <si>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</si>
  <si>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</si>
  <si>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</si>
  <si>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</si>
  <si>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</si>
  <si>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</si>
  <si>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</si>
  <si>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</si>
  <si>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</si>
  <si>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</si>
  <si>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</si>
  <si>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</si>
  <si>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</si>
  <si>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</si>
  <si>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</si>
  <si>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</si>
  <si>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</si>
  <si>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</si>
  <si>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</si>
  <si>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</si>
  <si>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</si>
  <si>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</si>
  <si>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</si>
  <si>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</si>
  <si>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</si>
  <si>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</si>
  <si>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</si>
  <si>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</si>
  <si>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</si>
  <si>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</si>
  <si>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</si>
  <si>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</si>
  <si>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</si>
  <si>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</si>
  <si>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</si>
  <si>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</si>
  <si>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</si>
  <si>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</si>
  <si>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</si>
  <si>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</si>
  <si>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</si>
  <si>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</si>
  <si>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</si>
  <si>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</si>
  <si>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</si>
  <si>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</si>
  <si>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</si>
  <si>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</si>
  <si>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</si>
  <si>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</si>
  <si>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</si>
  <si>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</si>
  <si>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</si>
  <si>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</si>
  <si>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</si>
  <si>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</si>
  <si>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</si>
  <si>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</si>
  <si>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</si>
  <si>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</si>
  <si>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</si>
  <si>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</si>
  <si>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</si>
  <si>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</si>
  <si>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</si>
  <si>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</si>
  <si>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</si>
  <si>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</si>
  <si>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</si>
  <si>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</si>
  <si>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</si>
  <si>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</si>
  <si>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</si>
  <si>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</si>
  <si>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</si>
  <si>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</si>
  <si>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</si>
  <si>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</si>
  <si>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</si>
  <si>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</si>
  <si>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</si>
  <si>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</si>
  <si>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</si>
  <si>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</si>
  <si>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</si>
  <si>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</si>
  <si>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</si>
  <si>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</si>
  <si>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</si>
  <si>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</si>
  <si>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</si>
  <si>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</si>
  <si>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</si>
  <si>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</si>
  <si>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</si>
  <si>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</si>
  <si>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</si>
  <si>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</si>
  <si>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</si>
  <si>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</si>
  <si>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</si>
  <si>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</si>
  <si>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</si>
  <si>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</si>
  <si>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</si>
  <si>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</si>
  <si>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</si>
  <si>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</si>
  <si>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</si>
  <si>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</si>
  <si>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</si>
  <si>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</si>
  <si>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</si>
  <si>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</si>
  <si>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</si>
  <si>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</si>
  <si>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</si>
  <si>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</si>
  <si>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</si>
  <si>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</si>
  <si>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</si>
  <si>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</si>
  <si>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</si>
  <si>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</si>
  <si>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</si>
  <si>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</si>
  <si>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</si>
  <si>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</si>
  <si>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</si>
  <si>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</si>
  <si>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</si>
  <si>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</si>
  <si>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</si>
  <si>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</si>
  <si>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</si>
  <si>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</si>
  <si>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</si>
  <si>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</si>
  <si>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</si>
  <si>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</si>
  <si>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</si>
  <si>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</si>
  <si>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</si>
  <si>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</si>
  <si>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</si>
  <si>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</si>
  <si>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</si>
  <si>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</si>
  <si>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</si>
  <si>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</si>
  <si>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</si>
  <si>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</si>
  <si>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</si>
  <si>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</si>
  <si>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</si>
  <si>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</si>
  <si>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</si>
  <si>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</si>
  <si>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</si>
  <si>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</si>
  <si>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</si>
  <si>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</si>
  <si>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</si>
  <si>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</si>
  <si>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</si>
  <si>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</si>
  <si>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</si>
  <si>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</si>
  <si>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</si>
  <si>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</si>
  <si>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</si>
  <si>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</si>
  <si>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</si>
  <si>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</si>
  <si>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</si>
  <si>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</si>
  <si>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</si>
  <si>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</si>
  <si>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</si>
  <si>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</si>
  <si>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</si>
  <si>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</si>
  <si>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</si>
  <si>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</si>
  <si>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</si>
  <si>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</si>
  <si>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</si>
  <si>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</si>
  <si>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</si>
  <si>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</si>
  <si>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</si>
  <si>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</si>
  <si>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</si>
  <si>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</si>
  <si>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</si>
  <si>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</si>
  <si>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</si>
  <si>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</si>
  <si>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</si>
  <si>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</si>
  <si>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</si>
  <si>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</si>
  <si>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</si>
  <si>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</si>
  <si>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</si>
  <si>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</si>
  <si>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</si>
  <si>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</si>
  <si>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</si>
  <si>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</si>
  <si>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</si>
  <si>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</si>
  <si>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</si>
  <si>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</si>
  <si>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</si>
  <si>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</si>
  <si>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</si>
  <si>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</si>
  <si>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</si>
  <si>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</si>
  <si>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</si>
  <si>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</si>
  <si>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</si>
  <si>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</si>
  <si>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</si>
  <si>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</si>
  <si>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</si>
  <si>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</si>
  <si>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</si>
  <si>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</si>
  <si>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</si>
  <si>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</si>
  <si>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</si>
  <si>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</si>
  <si>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</si>
  <si>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</si>
  <si>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</si>
  <si>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</si>
  <si>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</si>
  <si>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</si>
  <si>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</si>
  <si>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</si>
  <si>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</si>
  <si>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</si>
  <si>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</si>
  <si>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</si>
  <si>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</si>
  <si>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</si>
  <si>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</si>
  <si>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</si>
  <si>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</si>
  <si>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</si>
  <si>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</si>
  <si>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</si>
  <si>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</si>
  <si>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</si>
  <si>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</si>
  <si>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</si>
  <si>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</si>
  <si>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</si>
  <si>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</si>
  <si>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</si>
  <si>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</si>
  <si>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</si>
  <si>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</si>
  <si>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</si>
  <si>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</si>
  <si>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</si>
  <si>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</si>
  <si>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</si>
  <si>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</si>
  <si>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</si>
  <si>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</si>
  <si>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</si>
  <si>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</si>
  <si>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</si>
  <si>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</si>
  <si>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</si>
  <si>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</si>
  <si>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</si>
  <si>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</si>
  <si>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</si>
  <si>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</si>
  <si>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</si>
  <si>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</si>
  <si>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</si>
  <si>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</si>
  <si>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</si>
  <si>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</si>
  <si>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</si>
  <si>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</si>
  <si>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</si>
  <si>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</si>
  <si>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</si>
  <si>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</si>
  <si>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</si>
  <si>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</si>
  <si>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</si>
  <si>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</si>
  <si>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</si>
  <si>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</si>
  <si>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</si>
  <si>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</si>
  <si>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</si>
  <si>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</si>
  <si>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</si>
  <si>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</si>
  <si>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</si>
  <si>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</si>
  <si>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</si>
  <si>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</si>
  <si>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</si>
  <si>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</si>
  <si>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</si>
  <si>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</si>
  <si>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</si>
  <si>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</si>
  <si>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</si>
  <si>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</si>
  <si>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</si>
  <si>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</si>
  <si>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</si>
  <si>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</si>
  <si>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</si>
  <si>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</si>
  <si>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</si>
  <si>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</si>
  <si>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</si>
  <si>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</si>
  <si>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</si>
  <si>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</si>
  <si>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</si>
  <si>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</si>
  <si>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</si>
  <si>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</si>
  <si>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</si>
  <si>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</si>
  <si>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</si>
  <si>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</si>
  <si>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</si>
  <si>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</si>
  <si>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</si>
  <si>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</si>
  <si>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</si>
  <si>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</si>
  <si>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</si>
  <si>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</si>
  <si>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</si>
  <si>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</si>
  <si>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</si>
  <si>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</si>
  <si>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</si>
  <si>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</si>
  <si>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</si>
  <si>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</si>
  <si>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</si>
  <si>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</si>
  <si>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</si>
  <si>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</si>
  <si>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</si>
  <si>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</si>
  <si>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</si>
  <si>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</si>
  <si>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</si>
  <si>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</si>
  <si>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</si>
  <si>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</si>
  <si>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</si>
  <si>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</si>
  <si>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</si>
  <si>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</si>
  <si>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</si>
  <si>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</si>
  <si>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</si>
  <si>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</si>
  <si>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</si>
  <si>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</si>
  <si>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</si>
  <si>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</si>
  <si>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</si>
  <si>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</si>
  <si>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</si>
  <si>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</si>
  <si>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</si>
  <si>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</si>
  <si>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</si>
  <si>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</si>
  <si>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</si>
  <si>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</si>
  <si>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</si>
  <si>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</si>
  <si>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</si>
  <si>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</si>
  <si>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</si>
  <si>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</si>
  <si>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</si>
  <si>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</si>
  <si>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</si>
  <si>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</si>
  <si>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</si>
  <si>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</si>
  <si>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</si>
  <si>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</si>
  <si>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</si>
  <si>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</si>
  <si>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</si>
  <si>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</si>
  <si>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</si>
  <si>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</si>
  <si>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</si>
  <si>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</si>
  <si>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</si>
  <si>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</si>
  <si>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</si>
  <si>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</si>
  <si>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</si>
  <si>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</si>
  <si>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</si>
  <si>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</si>
  <si>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</si>
  <si>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</si>
  <si>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</si>
  <si>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</si>
  <si>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</si>
  <si>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</si>
  <si>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</si>
  <si>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</si>
  <si>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</si>
  <si>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</si>
  <si>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</si>
  <si>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</si>
  <si>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</si>
  <si>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</si>
  <si>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</si>
  <si>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</si>
  <si>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</si>
  <si>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</si>
  <si>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</si>
  <si>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</si>
  <si>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</si>
  <si>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</si>
  <si>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</si>
  <si>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</si>
  <si>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</si>
  <si>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</si>
  <si>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</si>
  <si>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</si>
  <si>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</si>
  <si>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</si>
  <si>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</si>
  <si>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</si>
  <si>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</si>
  <si>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</si>
  <si>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</si>
  <si>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</si>
  <si>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</si>
  <si>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</si>
  <si>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</si>
  <si>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</si>
  <si>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</si>
  <si>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</si>
  <si>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</si>
  <si>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</si>
  <si>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</si>
  <si>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</si>
  <si>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</si>
  <si>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</si>
  <si>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</si>
  <si>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</si>
  <si>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</si>
  <si>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</si>
  <si>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</si>
  <si>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</si>
  <si>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</si>
  <si>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</si>
  <si>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</si>
  <si>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</si>
  <si>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</si>
  <si>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</si>
  <si>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</si>
  <si>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</si>
  <si>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</si>
  <si>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</si>
  <si>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</si>
  <si>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</si>
  <si>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</si>
  <si>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</si>
  <si>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</si>
  <si>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</si>
  <si>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</si>
  <si>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</si>
  <si>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</si>
  <si>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</si>
  <si>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</si>
  <si>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</si>
  <si>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</si>
  <si>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</si>
  <si>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</si>
  <si>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</si>
  <si>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</si>
  <si>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</si>
  <si>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</si>
  <si>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</si>
  <si>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</si>
  <si>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</si>
  <si>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</si>
  <si>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</si>
  <si>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</si>
  <si>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</si>
  <si>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</si>
  <si>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</si>
  <si>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</si>
  <si>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</si>
  <si>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</si>
  <si>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</si>
  <si>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</si>
  <si>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</si>
  <si>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</si>
  <si>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</si>
  <si>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</si>
  <si>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</si>
  <si>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</si>
  <si>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</si>
  <si>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</si>
  <si>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</si>
  <si>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</si>
  <si>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</si>
  <si>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</si>
  <si>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</si>
  <si>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</si>
  <si>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</si>
  <si>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</si>
  <si>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</si>
  <si>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</si>
  <si>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</si>
  <si>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</si>
  <si>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</si>
  <si>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</si>
  <si>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</si>
  <si>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</si>
  <si>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</si>
  <si>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</si>
  <si>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</si>
  <si>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</si>
  <si>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</si>
  <si>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</si>
  <si>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</si>
  <si>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</si>
  <si>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</si>
  <si>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</si>
  <si>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</si>
  <si>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</si>
  <si>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</si>
  <si>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</si>
  <si>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</si>
  <si>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</si>
  <si>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</si>
  <si>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</si>
  <si>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</si>
  <si>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</si>
  <si>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</si>
  <si>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</si>
  <si>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</si>
  <si>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</si>
  <si>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</si>
  <si>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</si>
  <si>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</si>
  <si>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</si>
  <si>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</si>
  <si>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</si>
  <si>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</si>
  <si>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</si>
  <si>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</si>
  <si>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</si>
  <si>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</si>
  <si>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</si>
  <si>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</si>
  <si>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</si>
  <si>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</si>
  <si>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</si>
  <si>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</si>
  <si>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</si>
  <si>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</si>
  <si>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</si>
  <si>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</si>
  <si>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</si>
  <si>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</si>
  <si>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</si>
  <si>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</si>
  <si>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</si>
  <si>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</si>
  <si>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</si>
  <si>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</si>
  <si>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</si>
  <si>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</si>
  <si>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</si>
  <si>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</si>
  <si>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</si>
  <si>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</si>
  <si>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</si>
  <si>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</si>
  <si>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</si>
  <si>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</si>
  <si>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</si>
  <si>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</si>
  <si>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</si>
  <si>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</si>
  <si>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</si>
  <si>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</si>
  <si>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</si>
  <si>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</si>
  <si>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</si>
  <si>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</si>
  <si>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</si>
  <si>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</si>
  <si>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</si>
  <si>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</si>
  <si>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</si>
  <si>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</si>
  <si>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</si>
  <si>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</si>
  <si>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</si>
  <si>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</si>
  <si>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</si>
  <si>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</si>
  <si>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</si>
  <si>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</si>
  <si>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</si>
  <si>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</si>
  <si>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</si>
  <si>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</si>
  <si>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</si>
  <si>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</si>
  <si>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</si>
  <si>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</si>
  <si>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</si>
  <si>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</si>
  <si>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</si>
  <si>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</si>
  <si>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</si>
  <si>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</si>
  <si>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</si>
  <si>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</si>
  <si>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</si>
  <si>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</si>
  <si>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</si>
  <si>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</si>
  <si>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</si>
  <si>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</si>
  <si>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</si>
  <si>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</si>
  <si>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</si>
  <si>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</si>
  <si>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</si>
  <si>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</si>
  <si>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</si>
  <si>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</si>
  <si>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</si>
  <si>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</si>
  <si>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</si>
  <si>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</si>
  <si>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</si>
  <si>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</si>
  <si>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</si>
  <si>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</si>
  <si>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</si>
  <si>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</si>
  <si>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</si>
  <si>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</si>
  <si>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</si>
  <si>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</si>
  <si>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</si>
  <si>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</si>
  <si>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</si>
  <si>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</si>
  <si>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</si>
  <si>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</si>
  <si>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</si>
  <si>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</si>
  <si>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</si>
  <si>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</si>
  <si>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</si>
  <si>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</si>
  <si>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</si>
  <si>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</si>
  <si>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</si>
  <si>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</si>
  <si>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</si>
  <si>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</si>
  <si>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</si>
  <si>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</si>
  <si>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</si>
  <si>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</si>
  <si>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</si>
  <si>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</si>
  <si>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</si>
  <si>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</si>
  <si>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</si>
  <si>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</si>
  <si>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</si>
  <si>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</si>
  <si>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</si>
  <si>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</si>
  <si>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</si>
  <si>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</si>
  <si>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</si>
  <si>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</si>
  <si>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</si>
  <si>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</si>
  <si>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</si>
  <si>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</si>
  <si>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</si>
  <si>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</si>
  <si>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</si>
  <si>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</si>
  <si>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</si>
  <si>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</si>
  <si>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</si>
  <si>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</si>
  <si>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</si>
  <si>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</si>
  <si>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</si>
  <si>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</si>
  <si>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</si>
  <si>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</si>
  <si>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</si>
  <si>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</si>
  <si>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</si>
  <si>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</si>
  <si>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</si>
  <si>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</si>
  <si>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</si>
  <si>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</si>
  <si>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</si>
  <si>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</si>
  <si>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</si>
  <si>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</si>
  <si>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</si>
  <si>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</si>
  <si>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</si>
  <si>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</si>
  <si>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</si>
  <si>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</si>
  <si>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</si>
  <si>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</si>
  <si>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</si>
  <si>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</si>
  <si>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</si>
  <si>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</si>
  <si>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</si>
  <si>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</si>
  <si>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</si>
  <si>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</si>
  <si>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</si>
  <si>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</si>
  <si>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</si>
  <si>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</si>
  <si>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</si>
  <si>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</si>
  <si>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</si>
  <si>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</si>
  <si>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</si>
  <si>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</si>
  <si>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</si>
  <si>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</si>
  <si>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</si>
  <si>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</si>
  <si>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</si>
  <si>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</si>
  <si>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</si>
  <si>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</si>
  <si>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</si>
  <si>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</si>
  <si>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</si>
  <si>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</si>
  <si>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</si>
  <si>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</si>
  <si>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</si>
  <si>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</si>
  <si>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</si>
  <si>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</si>
  <si>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</si>
  <si>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</si>
  <si>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</si>
  <si>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</si>
  <si>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</si>
  <si>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</si>
  <si>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</si>
  <si>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</si>
  <si>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</si>
  <si>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</si>
  <si>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</si>
  <si>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</si>
  <si>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</si>
  <si>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</si>
  <si>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</si>
  <si>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</si>
  <si>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</si>
  <si>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</si>
  <si>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</si>
  <si>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</si>
  <si>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</si>
  <si>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</si>
  <si>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</si>
  <si>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</si>
  <si>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</si>
  <si>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</si>
  <si>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</si>
  <si>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</si>
  <si>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</si>
  <si>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</si>
  <si>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</si>
  <si>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</si>
  <si>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</si>
  <si>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</si>
  <si>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</si>
  <si>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</si>
  <si>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</si>
  <si>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</si>
  <si>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</si>
  <si>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</si>
  <si>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</si>
  <si>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</si>
  <si>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</si>
  <si>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</si>
  <si>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</si>
  <si>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</si>
  <si>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</si>
  <si>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</si>
  <si>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</si>
  <si>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</si>
  <si>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</si>
  <si>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</si>
  <si>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</si>
  <si>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</si>
  <si>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</si>
  <si>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</si>
  <si>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</si>
  <si>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</si>
  <si>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</si>
  <si>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</si>
  <si>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</si>
  <si>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</si>
  <si>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</si>
  <si>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</si>
  <si>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</si>
  <si>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</si>
  <si>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</si>
  <si>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</si>
  <si>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</si>
  <si>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</si>
  <si>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</si>
  <si>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</si>
  <si>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</si>
  <si>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</si>
  <si>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</si>
  <si>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</si>
  <si>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</si>
  <si>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</si>
  <si>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</si>
  <si>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</si>
  <si>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</si>
  <si>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</si>
  <si>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</si>
  <si>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</si>
  <si>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</si>
  <si>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</si>
  <si>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</si>
  <si>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</si>
  <si>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</si>
  <si>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</si>
  <si>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</si>
  <si>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</si>
  <si>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</si>
  <si>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</si>
  <si>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</si>
  <si>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</si>
  <si>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</si>
  <si>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</si>
  <si>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</si>
  <si>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</si>
  <si>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</si>
  <si>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</si>
  <si>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</si>
  <si>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</si>
  <si>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</si>
  <si>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</si>
  <si>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</si>
  <si>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</si>
  <si>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</si>
  <si>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</si>
  <si>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</si>
  <si>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</si>
  <si>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</si>
  <si>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</si>
  <si>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</si>
  <si>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</si>
  <si>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</si>
  <si>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</si>
  <si>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</si>
  <si>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</si>
  <si>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</si>
  <si>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</si>
  <si>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</si>
  <si>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</si>
  <si>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</si>
  <si>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</si>
  <si>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</si>
  <si>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</si>
  <si>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</si>
  <si>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</si>
  <si>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</si>
  <si>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</si>
  <si>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</si>
  <si>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</si>
  <si>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</si>
  <si>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</si>
  <si>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</si>
  <si>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</si>
  <si>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</si>
  <si>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</si>
  <si>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</si>
  <si>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</si>
  <si>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</si>
  <si>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</si>
  <si>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</si>
  <si>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</si>
  <si>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</si>
  <si>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</si>
  <si>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</si>
  <si>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</si>
  <si>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</si>
  <si>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</si>
  <si>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</si>
  <si>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</si>
  <si>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</si>
  <si>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</si>
  <si>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</si>
  <si>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</si>
  <si>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</si>
  <si>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</si>
  <si>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</si>
  <si>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</si>
  <si>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</si>
  <si>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</si>
  <si>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</si>
  <si>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</si>
  <si>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</si>
  <si>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</si>
  <si>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</si>
  <si>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</si>
  <si>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</si>
  <si>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</si>
  <si>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</si>
  <si>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</si>
  <si>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</si>
  <si>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</si>
  <si>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</si>
  <si>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</si>
  <si>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</si>
  <si>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</si>
  <si>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</si>
  <si>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</si>
  <si>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</si>
  <si>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</si>
  <si>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</si>
  <si>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</si>
  <si>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</si>
  <si>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</si>
  <si>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</si>
  <si>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</si>
  <si>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</si>
  <si>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</si>
  <si>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</si>
  <si>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</si>
  <si>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</si>
  <si>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</si>
  <si>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</si>
  <si>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</si>
  <si>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</si>
  <si>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</si>
  <si>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</si>
  <si>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</si>
  <si>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</si>
  <si>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</si>
  <si>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</si>
  <si>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</si>
  <si>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</si>
  <si>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</si>
  <si>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</si>
  <si>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</si>
  <si>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</si>
  <si>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</si>
  <si>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</si>
  <si>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</si>
  <si>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</si>
  <si>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</si>
  <si>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</si>
  <si>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</si>
  <si>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</si>
  <si>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</si>
  <si>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</si>
  <si>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</si>
  <si>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</si>
  <si>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</si>
  <si>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</si>
  <si>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</si>
  <si>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</si>
  <si>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</si>
  <si>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</si>
  <si>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</si>
  <si>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</si>
  <si>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</si>
  <si>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</si>
  <si>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</si>
  <si>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</si>
  <si>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</si>
  <si>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</si>
  <si>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</si>
  <si>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</si>
  <si>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</si>
  <si>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</si>
  <si>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</si>
  <si>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</si>
  <si>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</si>
  <si>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</si>
  <si>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</si>
  <si>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</si>
  <si>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</si>
  <si>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</si>
  <si>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</si>
  <si>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</si>
  <si>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</si>
  <si>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</si>
  <si>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</si>
  <si>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</si>
  <si>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</si>
  <si>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</si>
  <si>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</si>
  <si>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</si>
  <si>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</si>
  <si>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</si>
  <si>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</si>
  <si>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</si>
  <si>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</si>
  <si>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</si>
  <si>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</si>
  <si>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</si>
  <si>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</si>
  <si>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</si>
  <si>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</si>
  <si>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</si>
  <si>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</si>
  <si>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</si>
  <si>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</si>
  <si>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</si>
  <si>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</si>
  <si>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</si>
  <si>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</si>
  <si>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</si>
  <si>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</si>
  <si>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</si>
  <si>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</si>
  <si>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</si>
  <si>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</si>
  <si>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</si>
  <si>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</si>
  <si>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</si>
  <si>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</si>
  <si>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</si>
  <si>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</si>
  <si>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</si>
  <si>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</si>
  <si>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</si>
  <si>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</si>
  <si>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</si>
  <si>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</si>
  <si>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</si>
  <si>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</si>
  <si>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</si>
  <si>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</si>
  <si>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</si>
  <si>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</si>
  <si>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</si>
  <si>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</si>
  <si>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</si>
  <si>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</si>
  <si>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</si>
  <si>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</si>
  <si>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</si>
  <si>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</si>
  <si>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</si>
  <si>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</si>
  <si>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</si>
  <si>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</si>
  <si>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</si>
  <si>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</si>
  <si>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</si>
  <si>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</si>
  <si>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</si>
  <si>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</si>
  <si>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</si>
  <si>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</si>
  <si>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</si>
  <si>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</si>
  <si>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</si>
  <si>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</si>
  <si>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</si>
  <si>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</si>
  <si>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</si>
  <si>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</si>
  <si>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</si>
  <si>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</si>
  <si>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</si>
  <si>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</si>
  <si>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</si>
  <si>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</si>
  <si>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</si>
  <si>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</si>
  <si>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</si>
  <si>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</si>
  <si>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</si>
  <si>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</si>
  <si>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</si>
  <si>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</si>
  <si>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</si>
  <si>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</si>
  <si>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</si>
  <si>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</si>
  <si>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</si>
  <si>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</si>
  <si>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</si>
  <si>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</si>
  <si>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</si>
  <si>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</si>
  <si>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</si>
  <si>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</si>
  <si>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</si>
  <si>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</si>
  <si>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</si>
  <si>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</si>
  <si>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</si>
  <si>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</si>
  <si>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</si>
  <si>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</si>
  <si>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</si>
  <si>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</si>
  <si>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</si>
  <si>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</si>
  <si>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</si>
  <si>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</si>
  <si>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</si>
  <si>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</si>
  <si>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</si>
  <si>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</si>
  <si>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</si>
  <si>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</si>
  <si>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</si>
  <si>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</si>
  <si>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</si>
  <si>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</si>
  <si>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</si>
  <si>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</si>
  <si>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</si>
  <si>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</si>
  <si>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</si>
  <si>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</si>
  <si>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</si>
  <si>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</si>
  <si>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</si>
  <si>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</si>
  <si>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</si>
  <si>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</si>
  <si>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</si>
  <si>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</si>
  <si>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</si>
  <si>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</si>
  <si>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</si>
  <si>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</si>
  <si>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</si>
  <si>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</si>
  <si>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</si>
  <si>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</si>
  <si>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</si>
  <si>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</si>
  <si>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</si>
  <si>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</si>
  <si>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</si>
  <si>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</si>
  <si>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</si>
  <si>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</si>
  <si>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</si>
  <si>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</si>
  <si>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</si>
  <si>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</si>
  <si>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</si>
  <si>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</si>
  <si>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</si>
  <si>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</si>
  <si>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</si>
  <si>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</si>
  <si>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</si>
  <si>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</si>
  <si>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</si>
  <si>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</si>
  <si>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</si>
  <si>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</si>
  <si>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</si>
  <si>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</si>
  <si>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</si>
  <si>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</si>
  <si>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</si>
  <si>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</si>
  <si>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</si>
  <si>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</si>
  <si>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</si>
  <si>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</si>
  <si>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</si>
  <si>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</si>
  <si>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</si>
  <si>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</si>
  <si>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</si>
  <si>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</si>
  <si>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</si>
  <si>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</si>
  <si>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</si>
  <si>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</si>
  <si>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</si>
  <si>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</si>
  <si>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</si>
  <si>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</si>
  <si>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</si>
  <si>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</si>
  <si>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</si>
  <si>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</si>
  <si>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</si>
  <si>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</si>
  <si>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</si>
  <si>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</si>
  <si>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</si>
  <si>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</si>
  <si>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</si>
  <si>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</si>
  <si>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</si>
  <si>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</si>
  <si>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</si>
  <si>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</si>
  <si>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</si>
  <si>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</si>
  <si>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</si>
  <si>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</si>
  <si>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</si>
  <si>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</si>
  <si>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</si>
  <si>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</si>
  <si>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</si>
  <si>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</si>
  <si>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</si>
  <si>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</si>
  <si>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</si>
  <si>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</si>
  <si>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</si>
  <si>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</si>
  <si>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</si>
  <si>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</si>
  <si>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</si>
  <si>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</si>
  <si>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</si>
  <si>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</si>
  <si>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</si>
  <si>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</si>
  <si>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</si>
  <si>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</si>
  <si>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</si>
  <si>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</si>
  <si>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</si>
  <si>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</si>
  <si>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</si>
  <si>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</si>
  <si>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</si>
  <si>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</si>
  <si>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</si>
  <si>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</si>
  <si>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</si>
  <si>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</si>
  <si>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</si>
  <si>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</si>
  <si>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</si>
  <si>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</si>
  <si>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</si>
  <si>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</si>
  <si>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</si>
  <si>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</si>
  <si>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</si>
  <si>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</si>
  <si>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</si>
  <si>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</si>
  <si>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</si>
  <si>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</si>
  <si>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</si>
  <si>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</si>
  <si>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</si>
  <si>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</si>
  <si>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</si>
  <si>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</si>
  <si>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</si>
  <si>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</si>
  <si>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</si>
  <si>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</si>
  <si>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</si>
  <si>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</si>
  <si>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</si>
  <si>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</si>
  <si>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</si>
  <si>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</si>
  <si>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</si>
  <si>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</si>
  <si>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</si>
  <si>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</si>
  <si>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</si>
  <si>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</si>
  <si>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</si>
  <si>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</si>
  <si>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</si>
  <si>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</si>
  <si>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</si>
  <si>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</si>
  <si>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</si>
  <si>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</si>
  <si>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</si>
  <si>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</si>
  <si>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</si>
  <si>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</si>
  <si>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</si>
  <si>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</si>
  <si>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</si>
  <si>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</si>
  <si>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</si>
  <si>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</si>
  <si>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</si>
  <si>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</si>
  <si>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</si>
  <si>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</si>
  <si>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</si>
  <si>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</si>
  <si>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</si>
  <si>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</si>
  <si>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</si>
  <si>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</si>
  <si>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</si>
  <si>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</si>
  <si>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</si>
  <si>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</si>
  <si>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</si>
  <si>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</si>
  <si>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</si>
  <si>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</si>
  <si>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</si>
  <si>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</si>
  <si>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</si>
  <si>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</si>
  <si>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</si>
  <si>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</si>
  <si>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</si>
  <si>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</si>
  <si>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</si>
  <si>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</si>
  <si>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</si>
  <si>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</si>
  <si>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</si>
  <si>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</si>
  <si>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</si>
  <si>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</si>
  <si>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</si>
  <si>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</si>
  <si>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</si>
  <si>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</si>
  <si>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</si>
  <si>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</si>
  <si>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</si>
  <si>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</si>
  <si>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</si>
  <si>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</si>
  <si>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</si>
  <si>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</si>
  <si>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</si>
  <si>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</si>
  <si>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</si>
  <si>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</si>
  <si>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</si>
  <si>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</si>
  <si>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</si>
  <si>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</si>
  <si>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</si>
  <si>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</si>
  <si>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</si>
  <si>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</si>
  <si>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</si>
  <si>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</si>
  <si>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</si>
  <si>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</si>
  <si>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</si>
  <si>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</si>
  <si>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</si>
  <si>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</si>
  <si>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</si>
  <si>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</si>
  <si>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</si>
  <si>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</si>
  <si>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</si>
  <si>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</si>
  <si>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</si>
  <si>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</si>
  <si>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</si>
  <si>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</si>
  <si>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</si>
  <si>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</si>
  <si>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</si>
  <si>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</si>
  <si>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</si>
  <si>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</si>
  <si>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</si>
  <si>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</si>
  <si>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</si>
  <si>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</si>
  <si>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</si>
  <si>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</si>
  <si>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</si>
  <si>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</si>
  <si>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</si>
  <si>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</si>
  <si>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</si>
  <si>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</si>
  <si>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</si>
  <si>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</si>
  <si>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</si>
  <si>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</si>
  <si>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</si>
  <si>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</si>
  <si>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</si>
  <si>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</si>
  <si>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</si>
  <si>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</si>
  <si>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</si>
  <si>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</si>
  <si>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</si>
  <si>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</si>
  <si>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</si>
  <si>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</si>
  <si>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</si>
  <si>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</si>
  <si>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</si>
  <si>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</si>
  <si>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</si>
  <si>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</si>
  <si>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</si>
  <si>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</si>
  <si>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</si>
  <si>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</si>
  <si>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</si>
  <si>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</si>
  <si>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</si>
  <si>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</si>
  <si>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</si>
  <si>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</si>
  <si>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</si>
  <si>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</si>
  <si>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</si>
  <si>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</si>
  <si>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</si>
  <si>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</si>
  <si>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</si>
  <si>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</si>
  <si>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</si>
  <si>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</si>
  <si>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</si>
  <si>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</si>
  <si>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</si>
  <si>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</si>
  <si>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</si>
  <si>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</si>
  <si>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</si>
  <si>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</si>
  <si>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</si>
  <si>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</si>
  <si>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</si>
  <si>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</si>
  <si>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</si>
  <si>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</si>
  <si>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</si>
  <si>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</si>
  <si>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</si>
  <si>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</si>
  <si>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</si>
  <si>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</si>
  <si>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</si>
  <si>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</si>
  <si>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</si>
  <si>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</si>
  <si>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</si>
  <si>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</si>
  <si>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</si>
  <si>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</si>
  <si>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</si>
  <si>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</si>
  <si>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</si>
  <si>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</si>
  <si>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</si>
  <si>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</si>
  <si>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</si>
  <si>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</si>
  <si>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</si>
  <si>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</si>
  <si>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</si>
  <si>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</si>
  <si>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</si>
  <si>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</si>
  <si>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</si>
  <si>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</si>
  <si>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</si>
  <si>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</si>
  <si>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</si>
  <si>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</si>
  <si>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</si>
  <si>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</si>
  <si>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</si>
  <si>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</si>
  <si>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</si>
  <si>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</si>
  <si>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</si>
  <si>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</si>
  <si>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</si>
  <si>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</si>
  <si>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</si>
  <si>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</si>
  <si>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</si>
  <si>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</si>
  <si>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</si>
  <si>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</si>
  <si>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</si>
  <si>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</si>
  <si>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</si>
  <si>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</si>
  <si>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</si>
  <si>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</si>
  <si>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</si>
  <si>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</si>
  <si>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</si>
  <si>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</si>
  <si>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</si>
  <si>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</si>
  <si>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</si>
  <si>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</si>
  <si>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</si>
  <si>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</si>
  <si>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</si>
  <si>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</si>
  <si>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</si>
  <si>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</si>
  <si>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</si>
  <si>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</si>
  <si>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</si>
  <si>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</si>
  <si>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</si>
  <si>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</si>
  <si>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</si>
  <si>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</si>
  <si>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</si>
  <si>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</si>
  <si>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</si>
  <si>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</si>
  <si>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</si>
  <si>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</si>
  <si>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</si>
  <si>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</si>
  <si>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</si>
  <si>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</si>
  <si>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</si>
  <si>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</si>
  <si>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</si>
  <si>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</si>
  <si>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</si>
  <si>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</si>
  <si>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</si>
  <si>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</si>
  <si>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</si>
  <si>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</si>
  <si>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</si>
  <si>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</si>
  <si>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</si>
  <si>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</si>
  <si>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</si>
  <si>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</si>
  <si>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</si>
  <si>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</si>
  <si>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</si>
  <si>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</si>
  <si>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</si>
  <si>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</si>
  <si>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</si>
  <si>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</si>
  <si>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</si>
  <si>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</si>
  <si>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</si>
  <si>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</si>
  <si>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</si>
  <si>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</si>
  <si>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</si>
  <si>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</si>
  <si>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</si>
  <si>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</si>
  <si>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</si>
  <si>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</si>
  <si>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</si>
  <si>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</si>
  <si>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</si>
  <si>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</si>
  <si>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</si>
  <si>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</si>
  <si>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</si>
  <si>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</si>
  <si>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</si>
  <si>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</si>
  <si>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</si>
  <si>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</si>
  <si>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</si>
  <si>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</si>
  <si>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</si>
  <si>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</si>
  <si>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</si>
  <si>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</si>
  <si>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</si>
  <si>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</si>
  <si>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</si>
  <si>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</si>
  <si>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</si>
  <si>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</si>
  <si>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</si>
  <si>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</si>
  <si>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</si>
  <si>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</si>
  <si>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</si>
  <si>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</si>
  <si>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</si>
  <si>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</si>
  <si>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</si>
  <si>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</si>
  <si>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</si>
  <si>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</si>
  <si>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</si>
  <si>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</si>
  <si>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</si>
  <si>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</si>
  <si>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</si>
  <si>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</si>
  <si>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</si>
  <si>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</si>
  <si>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</si>
  <si>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</si>
  <si>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</si>
  <si>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</si>
  <si>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</si>
  <si>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</si>
  <si>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</si>
  <si>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</si>
  <si>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</si>
  <si>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</si>
  <si>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</si>
  <si>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</si>
  <si>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</si>
  <si>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</si>
  <si>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</si>
  <si>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</si>
  <si>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</si>
  <si>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</si>
  <si>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</si>
  <si>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</si>
  <si>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</si>
  <si>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</si>
  <si>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</si>
  <si>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</si>
  <si>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</si>
  <si>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</si>
  <si>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</si>
  <si>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</si>
  <si>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</si>
  <si>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</si>
  <si>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</si>
  <si>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</si>
  <si>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</si>
  <si>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</si>
  <si>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</si>
  <si>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</si>
  <si>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</si>
  <si>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</si>
  <si>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</si>
  <si>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</si>
  <si>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</si>
  <si>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</si>
  <si>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</si>
  <si>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</si>
  <si>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</si>
  <si>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</si>
  <si>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</si>
  <si>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</si>
  <si>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</si>
  <si>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</si>
  <si>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</si>
  <si>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</si>
  <si>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</si>
  <si>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</si>
  <si>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</si>
  <si>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</si>
  <si>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</si>
  <si>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</si>
  <si>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</si>
  <si>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</si>
  <si>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</si>
  <si>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</si>
  <si>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</si>
  <si>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</si>
  <si>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</si>
  <si>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</si>
  <si>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</si>
  <si>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</si>
  <si>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</si>
  <si>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</si>
  <si>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</si>
  <si>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</si>
  <si>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</si>
  <si>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</si>
  <si>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</si>
  <si>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</si>
  <si>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</si>
  <si>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</si>
  <si>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</si>
  <si>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</si>
  <si>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</si>
  <si>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</si>
  <si>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</si>
  <si>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</si>
  <si>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</si>
  <si>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</si>
  <si>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</si>
  <si>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</si>
  <si>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</si>
  <si>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</si>
  <si>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</si>
  <si>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</si>
  <si>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</si>
  <si>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</si>
  <si>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</si>
  <si>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</si>
  <si>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</si>
  <si>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</si>
  <si>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</si>
  <si>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</si>
  <si>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</si>
  <si>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</si>
  <si>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</si>
  <si>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</si>
  <si>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</si>
  <si>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</si>
  <si>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</si>
  <si>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</si>
  <si>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</si>
  <si>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</si>
  <si>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</si>
  <si>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</si>
  <si>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</si>
  <si>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</si>
  <si>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</si>
  <si>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</si>
  <si>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</si>
  <si>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</si>
  <si>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</si>
  <si>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</si>
  <si>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</si>
  <si>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</si>
  <si>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</si>
  <si>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</si>
  <si>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</si>
  <si>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</si>
  <si>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</si>
  <si>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</si>
  <si>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</si>
  <si>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</si>
  <si>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</si>
  <si>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</si>
  <si>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</si>
  <si>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</si>
  <si>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</si>
  <si>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</si>
  <si>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</si>
  <si>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</si>
  <si>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</si>
  <si>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</si>
  <si>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</si>
  <si>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</si>
  <si>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</si>
  <si>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</si>
  <si>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</si>
  <si>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</si>
  <si>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</si>
  <si>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</si>
  <si>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</si>
  <si>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</si>
  <si>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</si>
  <si>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</si>
  <si>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</si>
  <si>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</si>
  <si>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</si>
  <si>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</si>
  <si>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</si>
  <si>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</si>
  <si>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</si>
  <si>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</si>
  <si>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</si>
  <si>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</si>
  <si>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</si>
  <si>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</si>
  <si>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</si>
  <si>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</si>
  <si>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</si>
  <si>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</si>
  <si>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</si>
  <si>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</si>
  <si>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</si>
  <si>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</si>
  <si>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</si>
  <si>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</si>
  <si>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</si>
  <si>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</si>
  <si>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</si>
  <si>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</si>
  <si>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</si>
  <si>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</si>
  <si>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</si>
  <si>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</si>
  <si>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</si>
  <si>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</si>
  <si>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</si>
  <si>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</si>
  <si>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</si>
  <si>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</si>
  <si>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</si>
  <si>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</si>
  <si>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</si>
  <si>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</si>
  <si>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</si>
  <si>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</si>
  <si>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</si>
  <si>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</si>
  <si>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</si>
  <si>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</si>
  <si>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</si>
  <si>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</si>
  <si>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</si>
  <si>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</si>
  <si>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</si>
  <si>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</si>
  <si>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</si>
  <si>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</si>
  <si>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</si>
  <si>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</si>
  <si>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</si>
  <si>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</si>
  <si>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</si>
  <si>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</si>
  <si>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</si>
  <si>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</si>
  <si>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</si>
  <si>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</si>
  <si>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</si>
  <si>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</si>
  <si>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</si>
  <si>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</si>
  <si>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</si>
  <si>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</si>
  <si>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</si>
  <si>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</si>
  <si>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</si>
  <si>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</si>
  <si>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</si>
  <si>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</si>
  <si>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</si>
  <si>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</si>
  <si>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</si>
  <si>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</si>
  <si>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</si>
  <si>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</si>
  <si>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</si>
  <si>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</si>
  <si>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</si>
  <si>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</si>
  <si>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</si>
  <si>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</si>
  <si>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</si>
  <si>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</si>
  <si>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</si>
  <si>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</si>
  <si>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</si>
  <si>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</si>
  <si>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</si>
  <si>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</si>
  <si>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</si>
  <si>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</si>
  <si>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</si>
  <si>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</si>
  <si>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</si>
  <si>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</si>
  <si>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</si>
  <si>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</si>
  <si>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</si>
  <si>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</si>
  <si>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</si>
  <si>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</si>
  <si>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</si>
  <si>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</si>
  <si>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</si>
  <si>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</si>
  <si>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</si>
  <si>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</si>
  <si>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</si>
  <si>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</si>
  <si>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</si>
  <si>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</si>
  <si>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</si>
  <si>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</si>
  <si>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</si>
  <si>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</si>
  <si>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</si>
  <si>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</si>
  <si>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</si>
  <si>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</si>
  <si>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</si>
  <si>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</si>
  <si>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</si>
  <si>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</si>
  <si>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</si>
  <si>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</si>
  <si>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</si>
  <si>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</si>
  <si>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</si>
  <si>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</si>
  <si>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</si>
  <si>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</si>
  <si>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</si>
  <si>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</si>
  <si>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</si>
  <si>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</si>
  <si>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</si>
  <si>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</si>
  <si>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</si>
  <si>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</si>
  <si>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</si>
  <si>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</si>
  <si>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</si>
  <si>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</si>
  <si>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</si>
  <si>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</si>
  <si>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</si>
  <si>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</si>
  <si>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</si>
  <si>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</si>
  <si>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</si>
  <si>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</si>
  <si>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</si>
  <si>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</si>
  <si>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</si>
  <si>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</si>
  <si>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</si>
  <si>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</si>
  <si>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</si>
  <si>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</si>
  <si>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</si>
  <si>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</si>
  <si>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</si>
  <si>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</si>
  <si>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</si>
  <si>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</si>
  <si>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</si>
  <si>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</si>
  <si>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</si>
  <si>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</si>
  <si>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</si>
  <si>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</si>
  <si>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</si>
  <si>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</si>
  <si>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</si>
  <si>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</si>
  <si>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</si>
  <si>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</si>
  <si>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</si>
  <si>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</si>
  <si>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</si>
  <si>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</si>
  <si>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</si>
  <si>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</si>
  <si>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</si>
  <si>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</si>
  <si>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</si>
  <si>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</si>
  <si>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</si>
  <si>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</si>
  <si>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</si>
  <si>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</si>
  <si>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</si>
  <si>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</si>
  <si>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</si>
  <si>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</si>
  <si>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</si>
  <si>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</si>
  <si>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</si>
  <si>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</si>
  <si>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</si>
  <si>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</si>
  <si>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</si>
  <si>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</si>
  <si>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</si>
  <si>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</si>
  <si>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</si>
  <si>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</si>
  <si>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</si>
  <si>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</si>
  <si>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</si>
  <si>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</si>
  <si>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</si>
  <si>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</si>
  <si>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</si>
  <si>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</si>
  <si>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</si>
  <si>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</si>
  <si>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</si>
  <si>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</si>
  <si>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</si>
  <si>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</si>
  <si>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</si>
  <si>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</si>
  <si>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</si>
  <si>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</si>
  <si>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</si>
  <si>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</si>
  <si>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</si>
  <si>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</si>
  <si>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</si>
  <si>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</si>
  <si>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</si>
  <si>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</si>
  <si>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</si>
  <si>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</si>
  <si>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</si>
  <si>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</si>
  <si>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</si>
  <si>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</si>
  <si>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</si>
  <si>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</si>
  <si>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</si>
  <si>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</si>
  <si>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</si>
  <si>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</si>
  <si>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</si>
  <si>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</si>
  <si>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</si>
  <si>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</si>
  <si>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</si>
  <si>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</si>
  <si>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</si>
  <si>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</si>
  <si>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</si>
  <si>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</si>
  <si>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</si>
  <si>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</si>
  <si>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</si>
  <si>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</si>
  <si>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</si>
  <si>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</si>
  <si>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</si>
  <si>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</si>
  <si>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</si>
  <si>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</si>
  <si>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</si>
  <si>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</si>
  <si>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</si>
  <si>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</si>
  <si>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</si>
  <si>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</si>
  <si>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</si>
  <si>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</si>
  <si>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</si>
  <si>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</si>
  <si>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</si>
  <si>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</si>
  <si>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</si>
  <si>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</si>
  <si>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</si>
  <si>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</si>
  <si>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</si>
  <si>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</si>
  <si>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</si>
  <si>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</si>
  <si>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</si>
  <si>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</si>
  <si>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</si>
  <si>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</si>
  <si>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</si>
  <si>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</si>
  <si>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</si>
  <si>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</si>
  <si>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</si>
  <si>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</si>
  <si>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</si>
  <si>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</si>
  <si>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</si>
  <si>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</si>
  <si>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</si>
  <si>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</si>
  <si>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</si>
  <si>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</si>
  <si>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</si>
  <si>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</si>
  <si>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</si>
  <si>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</si>
  <si>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</si>
  <si>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</si>
  <si>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</si>
  <si>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</si>
  <si>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</si>
  <si>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</si>
  <si>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</si>
  <si>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</si>
  <si>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</si>
  <si>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</si>
  <si>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</si>
  <si>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</si>
  <si>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</si>
  <si>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</si>
  <si>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</si>
  <si>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</si>
  <si>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</si>
  <si>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</si>
  <si>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</si>
  <si>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</si>
  <si>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</si>
  <si>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</si>
  <si>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</si>
  <si>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</si>
  <si>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</si>
  <si>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</si>
  <si>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</si>
  <si>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</si>
  <si>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</si>
  <si>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</si>
  <si>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</si>
  <si>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</si>
  <si>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</si>
  <si>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</si>
  <si>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</si>
  <si>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</si>
  <si>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</si>
  <si>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</si>
  <si>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</si>
  <si>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</si>
  <si>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</si>
  <si>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</si>
  <si>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</si>
  <si>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</si>
  <si>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</si>
  <si>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</si>
  <si>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</si>
  <si>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</si>
  <si>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</si>
  <si>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</si>
  <si>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</si>
  <si>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</si>
  <si>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</si>
  <si>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</si>
  <si>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</si>
  <si>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</si>
  <si>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</si>
  <si>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</si>
  <si>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</si>
  <si>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</si>
  <si>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</si>
  <si>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</si>
  <si>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</si>
  <si>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</si>
  <si>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</si>
  <si>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</si>
  <si>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</si>
  <si>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</si>
  <si>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</si>
  <si>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</si>
  <si>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</si>
  <si>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</si>
  <si>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</si>
  <si>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</si>
  <si>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</si>
  <si>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</si>
  <si>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</si>
  <si>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</si>
  <si>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</si>
  <si>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</si>
  <si>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</si>
  <si>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</si>
  <si>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</si>
  <si>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</si>
  <si>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</si>
  <si>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</si>
  <si>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</si>
  <si>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</si>
  <si>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</si>
  <si>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</si>
  <si>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</si>
  <si>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</si>
  <si>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</si>
  <si>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</si>
  <si>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</si>
  <si>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</si>
  <si>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</si>
  <si>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</si>
  <si>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</si>
  <si>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</si>
  <si>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</si>
  <si>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</si>
  <si>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</si>
  <si>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</si>
  <si>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</si>
  <si>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</si>
  <si>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</si>
  <si>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</si>
  <si>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</si>
  <si>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</si>
  <si>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</si>
  <si>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</si>
  <si>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</si>
  <si>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</si>
  <si>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</si>
  <si>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</si>
  <si>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</si>
  <si>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</si>
  <si>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</si>
  <si>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</si>
  <si>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</si>
  <si>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</si>
  <si>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</si>
  <si>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</si>
  <si>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</si>
  <si>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</si>
  <si>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</si>
  <si>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</si>
  <si>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</si>
  <si>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</si>
  <si>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</si>
  <si>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</si>
  <si>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</si>
  <si>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</si>
  <si>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</si>
  <si>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</si>
  <si>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</si>
  <si>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</si>
  <si>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</si>
  <si>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</si>
  <si>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</si>
  <si>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</si>
  <si>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</si>
  <si>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</si>
  <si>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</si>
  <si>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</si>
  <si>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</si>
  <si>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</si>
  <si>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</si>
  <si>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</si>
  <si>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</si>
  <si>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</si>
  <si>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</si>
  <si>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</si>
  <si>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</si>
  <si>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</si>
  <si>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</si>
  <si>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</si>
  <si>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</si>
  <si>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</si>
  <si>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</si>
  <si>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</si>
  <si>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</si>
  <si>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</si>
  <si>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</si>
  <si>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</si>
  <si>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</si>
  <si>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</si>
  <si>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</si>
  <si>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</si>
  <si>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</si>
  <si>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</si>
  <si>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</si>
  <si>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</si>
  <si>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</si>
  <si>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</si>
  <si>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</si>
  <si>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</si>
  <si>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</si>
  <si>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</si>
  <si>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</si>
  <si>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</si>
  <si>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</si>
  <si>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</si>
  <si>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</si>
  <si>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</si>
  <si>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</si>
  <si>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</si>
  <si>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</si>
  <si>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</si>
  <si>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</si>
  <si>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</si>
  <si>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</si>
  <si>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</si>
  <si>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</si>
  <si>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</si>
  <si>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</si>
  <si>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</si>
  <si>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</si>
  <si>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</si>
  <si>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</si>
  <si>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</si>
  <si>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</si>
  <si>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</si>
  <si>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</si>
  <si>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</si>
  <si>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</si>
  <si>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</si>
  <si>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</si>
  <si>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</si>
  <si>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</si>
  <si>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</si>
  <si>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</si>
  <si>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</si>
  <si>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</si>
  <si>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</si>
  <si>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</si>
  <si>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</si>
  <si>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</si>
  <si>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</si>
  <si>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</si>
  <si>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</si>
  <si>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</si>
  <si>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</si>
  <si>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</si>
  <si>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</si>
  <si>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</si>
  <si>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</si>
  <si>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</si>
  <si>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</si>
  <si>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</si>
  <si>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</si>
  <si>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</si>
  <si>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</si>
  <si>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</si>
  <si>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</si>
  <si>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</si>
  <si>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</si>
  <si>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</si>
  <si>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</si>
  <si>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</si>
  <si>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</si>
  <si>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</si>
  <si>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</si>
  <si>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</si>
  <si>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</si>
  <si>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</si>
  <si>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</si>
  <si>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</si>
  <si>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</si>
  <si>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</si>
  <si>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</si>
  <si>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</si>
  <si>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</si>
  <si>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</si>
  <si>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</si>
  <si>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</si>
  <si>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</si>
  <si>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</si>
  <si>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</si>
  <si>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</si>
  <si>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</si>
  <si>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</si>
  <si>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</si>
  <si>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</si>
  <si>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</si>
  <si>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</si>
  <si>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</si>
  <si>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</si>
  <si>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</si>
  <si>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</si>
  <si>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</si>
  <si>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</si>
  <si>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</si>
  <si>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</si>
  <si>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</si>
  <si>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</si>
  <si>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</si>
  <si>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</si>
  <si>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</si>
  <si>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</si>
  <si>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</si>
  <si>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</si>
  <si>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</si>
  <si>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</si>
  <si>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</si>
  <si>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</si>
  <si>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</si>
  <si>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</si>
  <si>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</si>
  <si>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</si>
  <si>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</si>
  <si>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</si>
  <si>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</si>
  <si>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</si>
  <si>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</si>
  <si>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</si>
  <si>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</si>
  <si>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</si>
  <si>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</si>
  <si>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</si>
  <si>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</si>
  <si>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</si>
  <si>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</si>
  <si>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</si>
  <si>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</si>
  <si>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</si>
  <si>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</si>
  <si>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</si>
  <si>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</si>
  <si>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</si>
  <si>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</si>
  <si>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</si>
  <si>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</si>
  <si>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</si>
  <si>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</si>
  <si>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</si>
  <si>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</si>
  <si>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</si>
  <si>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</si>
  <si>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</si>
  <si>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</si>
  <si>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</si>
  <si>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</si>
  <si>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</si>
  <si>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</si>
  <si>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</si>
  <si>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</si>
  <si>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</si>
  <si>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</si>
  <si>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</si>
  <si>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</si>
  <si>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</si>
  <si>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</si>
  <si>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</si>
  <si>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</si>
  <si>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</si>
  <si>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</si>
  <si>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</si>
  <si>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</si>
  <si>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</si>
  <si>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</si>
  <si>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</si>
  <si>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</si>
  <si>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</si>
  <si>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</si>
  <si>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</si>
  <si>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</si>
  <si>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</si>
  <si>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</si>
  <si>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</si>
  <si>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</si>
  <si>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</si>
  <si>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</si>
  <si>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</si>
  <si>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</si>
  <si>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</si>
  <si>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</si>
  <si>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</si>
  <si>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</si>
  <si>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</si>
  <si>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</si>
  <si>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</si>
  <si>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</si>
  <si>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</si>
  <si>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</si>
  <si>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</si>
  <si>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</si>
  <si>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</si>
  <si>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</si>
  <si>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</si>
  <si>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</si>
  <si>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</si>
  <si>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</si>
  <si>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</si>
  <si>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</si>
  <si>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</si>
  <si>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</si>
  <si>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</si>
  <si>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</si>
  <si>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</si>
  <si>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</si>
  <si>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</si>
  <si>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</si>
  <si>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</si>
  <si>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</si>
  <si>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</si>
  <si>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</si>
  <si>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</si>
  <si>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</si>
  <si>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</si>
  <si>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</si>
  <si>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</si>
  <si>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</si>
  <si>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</si>
  <si>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</si>
  <si>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</si>
  <si>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</si>
  <si>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</si>
  <si>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</si>
  <si>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</si>
  <si>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</si>
  <si>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</si>
  <si>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</si>
  <si>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</si>
  <si>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</si>
  <si>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</si>
  <si>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</si>
  <si>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</si>
  <si>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</si>
  <si>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</si>
  <si>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</si>
  <si>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</si>
  <si>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</si>
  <si>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</si>
  <si>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</si>
  <si>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</si>
  <si>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</si>
  <si>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</si>
  <si>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</si>
  <si>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</si>
  <si>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</si>
  <si>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</si>
  <si>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</si>
  <si>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</si>
  <si>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</si>
  <si>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</si>
  <si>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</si>
  <si>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</si>
  <si>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</si>
  <si>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</si>
  <si>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</si>
  <si>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</si>
  <si>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</si>
  <si>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</si>
  <si>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</si>
  <si>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</si>
  <si>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</si>
  <si>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</si>
  <si>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</si>
  <si>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</si>
  <si>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</si>
  <si>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</si>
  <si>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</si>
  <si>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</si>
  <si>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</si>
  <si>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</si>
  <si>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</si>
  <si>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</si>
  <si>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</si>
  <si>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</si>
  <si>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</si>
  <si>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</si>
  <si>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</si>
  <si>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</si>
  <si>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</si>
  <si>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</si>
  <si>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</si>
  <si>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</si>
  <si>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</si>
  <si>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</si>
  <si>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</si>
  <si>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</si>
  <si>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</si>
  <si>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</si>
  <si>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</si>
  <si>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</si>
  <si>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</si>
  <si>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</si>
  <si>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</si>
  <si>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</si>
  <si>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</si>
  <si>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</si>
  <si>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</si>
  <si>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</si>
  <si>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</si>
  <si>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</si>
  <si>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</si>
  <si>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</si>
  <si>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</si>
  <si>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</si>
  <si>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</si>
  <si>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</si>
  <si>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</si>
  <si>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</si>
  <si>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</si>
  <si>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</si>
  <si>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</si>
  <si>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</si>
  <si>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</si>
  <si>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</si>
  <si>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</si>
  <si>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</si>
  <si>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</si>
  <si>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</si>
  <si>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</si>
  <si>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</si>
  <si>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</si>
  <si>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</si>
  <si>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</si>
  <si>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</si>
  <si>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</si>
  <si>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</si>
  <si>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</si>
  <si>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</si>
  <si>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</si>
  <si>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</si>
  <si>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</si>
  <si>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</si>
  <si>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</si>
  <si>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</si>
  <si>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</si>
  <si>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</si>
  <si>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</si>
  <si>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</si>
  <si>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</si>
  <si>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</si>
  <si>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</si>
  <si>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</si>
  <si>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</si>
  <si>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</si>
  <si>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</si>
  <si>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</si>
  <si>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</si>
  <si>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</si>
  <si>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</si>
  <si>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</si>
  <si>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</si>
  <si>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</si>
  <si>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</si>
  <si>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</si>
  <si>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</si>
  <si>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</si>
  <si>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</si>
  <si>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</si>
  <si>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</si>
  <si>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</si>
  <si>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</si>
  <si>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</si>
  <si>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</si>
  <si>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</si>
  <si>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</si>
  <si>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</si>
  <si>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</si>
  <si>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</si>
  <si>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</si>
  <si>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</si>
  <si>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</si>
  <si>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</si>
  <si>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</si>
  <si>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</si>
  <si>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</si>
  <si>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</si>
  <si>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</si>
  <si>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</si>
  <si>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</si>
  <si>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</si>
  <si>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</si>
  <si>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</si>
  <si>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</si>
  <si>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</si>
  <si>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</si>
  <si>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</si>
  <si>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</si>
  <si>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</si>
  <si>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</si>
  <si>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</si>
  <si>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</si>
  <si>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</si>
  <si>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</si>
  <si>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</si>
  <si>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</si>
  <si>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</si>
  <si>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</si>
  <si>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</si>
  <si>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</si>
  <si>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</si>
  <si>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</si>
  <si>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</si>
  <si>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</si>
  <si>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</si>
  <si>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</si>
  <si>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</si>
  <si>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</si>
  <si>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</si>
  <si>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</si>
  <si>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</si>
  <si>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</si>
  <si>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</si>
  <si>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</si>
  <si>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</si>
  <si>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</si>
  <si>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</si>
  <si>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</si>
  <si>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</si>
  <si>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</si>
  <si>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</si>
  <si>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</si>
  <si>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</si>
  <si>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</si>
  <si>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</si>
  <si>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</si>
  <si>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</si>
  <si>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</si>
  <si>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</si>
  <si>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</si>
  <si>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</si>
  <si>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</si>
  <si>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</si>
  <si>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</si>
  <si>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</si>
  <si>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</si>
  <si>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</si>
  <si>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</si>
  <si>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</si>
  <si>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</si>
  <si>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</si>
  <si>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</si>
  <si>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</si>
  <si>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</si>
  <si>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</si>
  <si>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</si>
  <si>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</si>
  <si>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</si>
  <si>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</si>
  <si>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</si>
  <si>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</si>
  <si>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</si>
  <si>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</si>
  <si>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</si>
  <si>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</si>
  <si>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</si>
  <si>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</si>
  <si>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</si>
  <si>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</si>
  <si>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</si>
  <si>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</si>
  <si>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</si>
  <si>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</si>
  <si>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</si>
  <si>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</si>
  <si>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</si>
  <si>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</si>
  <si>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</si>
  <si>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</si>
  <si>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</si>
  <si>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</si>
  <si>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</si>
  <si>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</si>
  <si>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</si>
  <si>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</si>
  <si>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</si>
  <si>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</si>
  <si>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</si>
  <si>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</si>
  <si>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</si>
  <si>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</si>
  <si>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</si>
  <si>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</si>
  <si>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</si>
  <si>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</si>
  <si>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</si>
  <si>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</si>
  <si>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</si>
  <si>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</si>
  <si>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</si>
  <si>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</si>
  <si>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</si>
  <si>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</si>
  <si>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</si>
  <si>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</si>
  <si>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</si>
  <si>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</si>
  <si>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</si>
  <si>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</si>
  <si>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</si>
  <si>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</si>
  <si>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</si>
  <si>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</si>
  <si>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</si>
  <si>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</si>
  <si>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</si>
  <si>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</si>
  <si>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</si>
  <si>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</si>
  <si>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</si>
  <si>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</si>
  <si>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</si>
  <si>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</si>
  <si>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</si>
  <si>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</si>
  <si>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</si>
  <si>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</si>
  <si>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</si>
  <si>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</si>
  <si>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</si>
  <si>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</si>
  <si>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</si>
  <si>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</si>
  <si>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</si>
  <si>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</si>
  <si>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</si>
  <si>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</si>
  <si>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</si>
  <si>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</si>
  <si>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</si>
  <si>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</si>
  <si>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</si>
  <si>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</si>
  <si>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</si>
  <si>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</si>
  <si>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</si>
  <si>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</si>
  <si>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</si>
  <si>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</si>
  <si>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</si>
  <si>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</si>
  <si>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</si>
  <si>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</si>
  <si>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</si>
  <si>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</si>
  <si>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</si>
  <si>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</si>
  <si>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</si>
  <si>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</si>
  <si>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</si>
  <si>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</si>
  <si>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</si>
  <si>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</si>
  <si>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</si>
  <si>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</si>
  <si>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</si>
  <si>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</si>
  <si>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</si>
  <si>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</si>
  <si>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</si>
  <si>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</si>
  <si>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</si>
  <si>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</si>
  <si>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</si>
  <si>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</si>
  <si>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</si>
  <si>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</si>
  <si>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</si>
  <si>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</si>
  <si>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</si>
  <si>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</si>
  <si>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</si>
  <si>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</si>
  <si>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</si>
  <si>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</si>
  <si>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</si>
  <si>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</si>
  <si>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</si>
  <si>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</si>
  <si>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</si>
  <si>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</si>
  <si>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</si>
  <si>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</si>
  <si>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</si>
  <si>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</si>
  <si>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</si>
  <si>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</si>
  <si>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</si>
  <si>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</si>
  <si>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</si>
  <si>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</si>
  <si>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</si>
  <si>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</si>
  <si>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</si>
  <si>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</si>
  <si>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</si>
  <si>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</si>
  <si>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</si>
  <si>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</si>
  <si>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</si>
  <si>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</si>
  <si>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</si>
  <si>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</si>
  <si>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</si>
  <si>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</si>
  <si>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</si>
  <si>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</si>
  <si>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</si>
  <si>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</si>
  <si>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</si>
  <si>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</si>
  <si>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</si>
  <si>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</si>
  <si>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</si>
  <si>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</si>
  <si>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</si>
  <si>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</si>
  <si>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</si>
  <si>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</si>
  <si>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</si>
  <si>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</si>
  <si>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</si>
  <si>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</si>
  <si>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</si>
  <si>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</si>
  <si>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</si>
  <si>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</si>
  <si>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</si>
  <si>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</si>
  <si>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</si>
  <si>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</si>
  <si>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</si>
  <si>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</si>
  <si>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</si>
  <si>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</si>
  <si>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</si>
  <si>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</si>
  <si>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</si>
  <si>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</si>
  <si>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</si>
  <si>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</si>
  <si>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</si>
  <si>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</si>
  <si>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</si>
  <si>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</si>
  <si>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</si>
  <si>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</si>
  <si>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</si>
  <si>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</si>
  <si>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</si>
  <si>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</si>
  <si>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</si>
  <si>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</si>
  <si>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</si>
  <si>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</si>
  <si>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</si>
  <si>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</si>
  <si>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</si>
  <si>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</si>
  <si>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</si>
  <si>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</si>
  <si>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</si>
  <si>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</si>
  <si>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</si>
  <si>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</si>
  <si>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</si>
  <si>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</si>
  <si>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</si>
  <si>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</si>
  <si>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</si>
  <si>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</si>
  <si>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</si>
  <si>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</si>
  <si>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</si>
  <si>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</si>
  <si>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</si>
  <si>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</si>
  <si>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</si>
  <si>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</si>
  <si>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</si>
  <si>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</si>
  <si>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</si>
  <si>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</si>
  <si>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</si>
  <si>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</si>
  <si>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</si>
  <si>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</si>
  <si>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</si>
  <si>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</si>
  <si>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</si>
  <si>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</si>
  <si>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</si>
  <si>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</si>
  <si>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</si>
  <si>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</si>
  <si>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</si>
  <si>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</si>
  <si>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</si>
  <si>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</si>
  <si>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</si>
  <si>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</si>
  <si>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</si>
  <si>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</si>
  <si>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</si>
  <si>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</si>
  <si>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</si>
  <si>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</si>
  <si>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</si>
  <si>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</si>
  <si>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</si>
  <si>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</si>
  <si>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</si>
  <si>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</si>
  <si>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</si>
  <si>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</si>
  <si>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</si>
  <si>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</si>
  <si>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</si>
  <si>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</si>
  <si>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</si>
  <si>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</si>
  <si>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</si>
  <si>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</si>
  <si>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</si>
  <si>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</si>
  <si>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</si>
  <si>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</si>
  <si>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</si>
  <si>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</si>
  <si>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</si>
  <si>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</si>
  <si>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</si>
  <si>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</si>
  <si>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</si>
  <si>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</si>
  <si>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</si>
  <si>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</si>
  <si>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</si>
  <si>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</si>
  <si>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</si>
  <si>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</si>
  <si>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</si>
  <si>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</si>
  <si>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</si>
  <si>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</si>
  <si>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</si>
  <si>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</si>
  <si>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</si>
  <si>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</si>
  <si>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</si>
  <si>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</si>
  <si>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</si>
  <si>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</si>
  <si>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</si>
  <si>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</si>
  <si>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</si>
  <si>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</si>
  <si>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</si>
  <si>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</si>
  <si>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</si>
  <si>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</si>
  <si>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</si>
  <si>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</si>
  <si>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</si>
  <si>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</si>
  <si>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</si>
  <si>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</si>
  <si>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</si>
  <si>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</si>
  <si>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</si>
  <si>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</si>
  <si>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</si>
  <si>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</si>
  <si>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</si>
  <si>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</si>
  <si>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</si>
  <si>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</si>
  <si>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</si>
  <si>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</si>
  <si>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</si>
  <si>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</si>
  <si>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</si>
  <si>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</si>
  <si>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</si>
  <si>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</si>
  <si>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</si>
  <si>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</si>
  <si>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</si>
  <si>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</si>
  <si>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</si>
  <si>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</si>
  <si>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</si>
  <si>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</si>
  <si>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</si>
  <si>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</si>
  <si>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</si>
  <si>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</si>
  <si>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</si>
  <si>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</si>
  <si>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</si>
  <si>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</si>
  <si>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</si>
  <si>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</si>
  <si>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</si>
  <si>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</si>
  <si>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</si>
  <si>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</si>
  <si>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</si>
  <si>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</si>
  <si>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</si>
  <si>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</si>
  <si>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</si>
  <si>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</si>
  <si>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</si>
  <si>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</si>
  <si>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</si>
  <si>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</si>
  <si>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</si>
  <si>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</si>
  <si>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</si>
  <si>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</si>
  <si>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</si>
  <si>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</si>
  <si>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</si>
  <si>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</si>
  <si>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</si>
  <si>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</si>
  <si>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</si>
  <si>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</si>
  <si>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</si>
  <si>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</si>
  <si>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</si>
  <si>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</si>
  <si>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</si>
  <si>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</si>
  <si>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</si>
  <si>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</si>
  <si>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</si>
  <si>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</si>
  <si>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</si>
  <si>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</si>
  <si>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</si>
  <si>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</si>
  <si>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</si>
  <si>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</si>
  <si>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</si>
  <si>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</si>
  <si>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</si>
  <si>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</si>
  <si>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</si>
  <si>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</si>
  <si>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</si>
  <si>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</si>
  <si>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</si>
  <si>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</si>
  <si>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</si>
  <si>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</si>
  <si>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</si>
  <si>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</si>
  <si>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</si>
  <si>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</si>
  <si>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</si>
  <si>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</si>
  <si>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</si>
  <si>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</si>
  <si>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</si>
  <si>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</si>
  <si>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</si>
  <si>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</si>
  <si>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</si>
  <si>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</si>
  <si>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</si>
  <si>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</si>
  <si>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</si>
  <si>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</si>
  <si>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</si>
  <si>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</si>
  <si>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</si>
  <si>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</si>
  <si>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</si>
  <si>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</si>
  <si>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</si>
  <si>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</si>
  <si>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</si>
  <si>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</si>
  <si>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</si>
  <si>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</si>
  <si>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</si>
  <si>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</si>
  <si>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</si>
  <si>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</si>
  <si>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</si>
  <si>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</si>
  <si>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</si>
  <si>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</si>
  <si>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</si>
  <si>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</si>
  <si>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</si>
  <si>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</si>
  <si>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</si>
  <si>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</si>
  <si>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</si>
  <si>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</si>
  <si>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</si>
  <si>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</si>
  <si>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</si>
  <si>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</si>
  <si>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</si>
  <si>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</si>
  <si>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</si>
  <si>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</si>
  <si>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</si>
  <si>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</si>
  <si>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</si>
  <si>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</si>
  <si>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</si>
  <si>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</si>
  <si>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</si>
  <si>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</si>
  <si>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</si>
  <si>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</si>
  <si>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</si>
  <si>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</si>
  <si>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</si>
  <si>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</si>
  <si>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</si>
  <si>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</si>
  <si>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</si>
  <si>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</si>
  <si>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</si>
  <si>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</si>
  <si>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</si>
  <si>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</si>
  <si>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</si>
  <si>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</si>
  <si>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</si>
  <si>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</si>
  <si>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</si>
  <si>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</si>
  <si>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</si>
  <si>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</si>
  <si>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</si>
  <si>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</si>
  <si>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</si>
  <si>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</si>
  <si>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</si>
  <si>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</si>
  <si>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</si>
  <si>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</si>
  <si>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</si>
  <si>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</si>
  <si>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</si>
  <si>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</si>
  <si>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</si>
  <si>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</si>
  <si>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</si>
  <si>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</si>
  <si>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</si>
  <si>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</si>
  <si>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</si>
  <si>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</si>
  <si>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</si>
  <si>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</si>
  <si>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</si>
  <si>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</si>
  <si>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</si>
  <si>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</si>
  <si>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</si>
  <si>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</si>
  <si>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</si>
  <si>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</si>
  <si>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</si>
  <si>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</si>
  <si>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</si>
  <si>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</si>
  <si>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</si>
  <si>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</si>
  <si>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</si>
  <si>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</si>
  <si>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</si>
  <si>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</si>
  <si>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</si>
  <si>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</si>
  <si>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</si>
  <si>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</si>
  <si>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</si>
  <si>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</si>
  <si>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</si>
  <si>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</si>
  <si>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</si>
  <si>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</si>
  <si>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</si>
  <si>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</si>
  <si>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</si>
  <si>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</si>
  <si>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</si>
  <si>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</si>
  <si>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</si>
  <si>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</si>
  <si>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</si>
  <si>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</si>
  <si>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</si>
  <si>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</si>
  <si>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</si>
  <si>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</si>
  <si>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</si>
  <si>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</si>
  <si>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</si>
  <si>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</si>
  <si>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</si>
  <si>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</si>
  <si>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</si>
  <si>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</si>
  <si>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</si>
  <si>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</si>
  <si>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</si>
  <si>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</si>
  <si>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</si>
  <si>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</si>
  <si>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</si>
  <si>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</si>
  <si>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</si>
  <si>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</si>
  <si>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</si>
  <si>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</si>
  <si>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</si>
  <si>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</si>
  <si>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</si>
  <si>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</si>
  <si>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</si>
  <si>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</si>
  <si>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</si>
  <si>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</si>
  <si>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</si>
  <si>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</si>
  <si>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</si>
  <si>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</si>
  <si>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</si>
  <si>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</si>
  <si>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</si>
  <si>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</si>
  <si>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</si>
  <si>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</si>
  <si>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</si>
  <si>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</si>
  <si>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</si>
  <si>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</si>
  <si>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</si>
  <si>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</si>
  <si>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</si>
  <si>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</si>
  <si>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</si>
  <si>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</si>
  <si>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</si>
  <si>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</si>
  <si>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</si>
  <si>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</si>
  <si>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</si>
  <si>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</si>
  <si>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</si>
  <si>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</si>
  <si>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</si>
  <si>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</si>
  <si>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</si>
  <si>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</si>
  <si>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</si>
  <si>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</si>
  <si>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</si>
  <si>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</si>
  <si>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</si>
  <si>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</si>
  <si>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</si>
  <si>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</si>
  <si>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</si>
  <si>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</si>
  <si>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</si>
  <si>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</si>
  <si>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</si>
  <si>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</si>
  <si>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</si>
  <si>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</si>
  <si>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</si>
  <si>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</si>
  <si>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</si>
  <si>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</si>
  <si>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</si>
  <si>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</si>
  <si>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</si>
  <si>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</si>
  <si>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</si>
  <si>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</si>
  <si>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</si>
  <si>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</si>
  <si>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</si>
  <si>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</si>
  <si>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</si>
  <si>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</si>
  <si>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</si>
  <si>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</si>
  <si>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</si>
  <si>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</si>
  <si>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</si>
  <si>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</si>
  <si>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</si>
  <si>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</si>
  <si>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</si>
  <si>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</si>
  <si>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</si>
  <si>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</si>
  <si>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</si>
  <si>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</si>
  <si>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</si>
  <si>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</si>
  <si>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</si>
  <si>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</si>
  <si>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</si>
  <si>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</si>
  <si>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</si>
  <si>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</si>
  <si>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</si>
  <si>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</si>
  <si>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</si>
  <si>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</si>
  <si>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</si>
  <si>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</si>
  <si>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</si>
  <si>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</si>
  <si>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</si>
  <si>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</si>
  <si>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</si>
  <si>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</si>
  <si>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</si>
  <si>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</si>
  <si>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</si>
  <si>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</si>
  <si>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</si>
  <si>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</si>
  <si>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</si>
  <si>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</si>
  <si>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</si>
  <si>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</si>
  <si>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</si>
  <si>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</si>
  <si>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</si>
  <si>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</si>
  <si>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</si>
  <si>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</si>
  <si>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</si>
  <si>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</si>
  <si>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</si>
  <si>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</si>
  <si>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</si>
  <si>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</si>
  <si>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</si>
  <si>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</si>
  <si>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</si>
  <si>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</si>
  <si>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</si>
  <si>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</si>
  <si>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</si>
  <si>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</si>
  <si>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</si>
  <si>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</si>
  <si>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</si>
  <si>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</si>
  <si>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</si>
  <si>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</si>
  <si>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</si>
  <si>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</si>
  <si>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</si>
  <si>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</si>
  <si>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</si>
  <si>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</si>
  <si>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</si>
  <si>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</si>
  <si>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</si>
  <si>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</si>
  <si>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</si>
  <si>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</si>
  <si>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</si>
  <si>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</si>
  <si>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</si>
  <si>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</si>
  <si>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</si>
  <si>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</si>
  <si>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</si>
  <si>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</si>
  <si>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</si>
  <si>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</si>
  <si>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</si>
  <si>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</si>
  <si>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</si>
  <si>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</si>
  <si>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</si>
  <si>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</si>
  <si>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</si>
  <si>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</si>
  <si>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</si>
  <si>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</si>
  <si>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</si>
  <si>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</si>
  <si>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</si>
  <si>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</si>
  <si>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</si>
  <si>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</si>
  <si>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</si>
  <si>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</si>
  <si>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</si>
  <si>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</si>
  <si>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</si>
  <si>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</si>
  <si>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</si>
  <si>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</si>
  <si>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</si>
  <si>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</si>
  <si>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</si>
  <si>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</si>
  <si>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</si>
  <si>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</si>
  <si>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</si>
  <si>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</si>
  <si>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</si>
  <si>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</si>
  <si>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</si>
  <si>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</si>
  <si>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</si>
  <si>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</si>
  <si>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</si>
  <si>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</si>
  <si>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</si>
  <si>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</si>
  <si>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</si>
  <si>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</si>
  <si>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</si>
  <si>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</si>
  <si>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</si>
  <si>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</si>
  <si>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</si>
  <si>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</si>
  <si>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</si>
  <si>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</si>
  <si>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</si>
  <si>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</si>
  <si>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</si>
  <si>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</si>
  <si>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</si>
  <si>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</si>
  <si>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</si>
  <si>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</si>
  <si>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</si>
  <si>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</si>
  <si>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</si>
  <si>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</si>
  <si>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</si>
  <si>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</si>
  <si>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</si>
  <si>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</si>
  <si>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</si>
  <si>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</si>
  <si>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</si>
  <si>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</si>
  <si>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</si>
  <si>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</si>
  <si>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</si>
  <si>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</si>
  <si>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</si>
  <si>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</si>
  <si>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</si>
  <si>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</si>
  <si>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</si>
  <si>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</si>
  <si>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</si>
  <si>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</si>
  <si>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</si>
  <si>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</si>
  <si>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</si>
  <si>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</si>
  <si>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</si>
  <si>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</si>
  <si>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</si>
  <si>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</si>
  <si>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</si>
  <si>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</si>
  <si>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</si>
  <si>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</si>
  <si>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</si>
  <si>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</si>
  <si>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</si>
  <si>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</si>
  <si>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</si>
  <si>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</si>
  <si>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</si>
  <si>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</si>
  <si>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</si>
  <si>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</si>
  <si>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</si>
  <si>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</si>
  <si>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</si>
  <si>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</si>
  <si>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</si>
  <si>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</si>
  <si>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</si>
  <si>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</si>
  <si>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</si>
  <si>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</si>
  <si>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</si>
  <si>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</si>
  <si>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</si>
  <si>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</si>
  <si>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</si>
  <si>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</si>
  <si>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</si>
  <si>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</si>
  <si>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</si>
  <si>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</si>
  <si>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</si>
  <si>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</si>
  <si>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</si>
  <si>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</si>
  <si>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</si>
  <si>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</si>
  <si>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</si>
  <si>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</si>
  <si>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</si>
  <si>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</si>
  <si>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</si>
  <si>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</si>
  <si>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</si>
  <si>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</si>
  <si>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</si>
  <si>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</si>
  <si>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</si>
  <si>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</si>
  <si>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</si>
  <si>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</si>
  <si>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</si>
  <si>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</si>
  <si>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</si>
  <si>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</si>
  <si>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</si>
  <si>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</si>
  <si>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</si>
  <si>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</si>
  <si>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</si>
  <si>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</si>
  <si>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</si>
  <si>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</si>
  <si>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</si>
  <si>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</si>
  <si>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</si>
  <si>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</si>
  <si>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</si>
  <si>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</si>
  <si>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</si>
  <si>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</si>
  <si>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</si>
  <si>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</si>
  <si>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</si>
  <si>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</si>
  <si>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</si>
  <si>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</si>
  <si>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</si>
  <si>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</si>
  <si>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</si>
  <si>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</si>
  <si>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</si>
  <si>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</si>
  <si>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</si>
  <si>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</si>
  <si>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</si>
  <si>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</si>
  <si>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</si>
  <si>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</si>
  <si>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</si>
  <si>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</si>
  <si>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</si>
  <si>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</si>
  <si>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</si>
  <si>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</si>
  <si>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</si>
  <si>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</si>
  <si>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</si>
  <si>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</si>
  <si>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</si>
  <si>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</si>
  <si>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</si>
  <si>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</si>
  <si>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</si>
  <si>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</si>
  <si>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</si>
  <si>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</si>
  <si>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</si>
  <si>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</si>
  <si>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</si>
  <si>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</si>
  <si>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</si>
  <si>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</si>
  <si>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</si>
  <si>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</si>
  <si>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</si>
  <si>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</si>
  <si>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</si>
  <si>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</si>
  <si>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</si>
  <si>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</si>
  <si>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</si>
  <si>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</si>
  <si>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</si>
  <si>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</si>
  <si>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</si>
  <si>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</si>
  <si>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</si>
  <si>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</si>
  <si>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</si>
  <si>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</si>
  <si>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</si>
  <si>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</si>
  <si>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</si>
  <si>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</si>
  <si>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</si>
  <si>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</si>
  <si>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</si>
  <si>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</si>
  <si>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</si>
  <si>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</si>
  <si>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</si>
  <si>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</si>
  <si>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</si>
  <si>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</si>
  <si>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</si>
  <si>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</si>
  <si>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</si>
  <si>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</si>
  <si>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</si>
  <si>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</si>
  <si>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</si>
  <si>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</si>
  <si>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</si>
  <si>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</si>
  <si>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</si>
  <si>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</si>
  <si>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</si>
  <si>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</si>
  <si>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</si>
  <si>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</si>
  <si>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</si>
  <si>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</si>
  <si>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</si>
  <si>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</si>
  <si>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</si>
  <si>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</si>
  <si>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</si>
  <si>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</si>
  <si>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</si>
  <si>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</si>
  <si>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</si>
  <si>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</si>
  <si>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</si>
  <si>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</si>
  <si>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</si>
  <si>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</si>
  <si>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</si>
  <si>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</si>
  <si>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</si>
  <si>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</si>
  <si>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</si>
  <si>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</si>
  <si>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</si>
  <si>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</si>
  <si>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</si>
  <si>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</si>
  <si>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</si>
  <si>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</si>
  <si>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</si>
  <si>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</si>
  <si>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</si>
  <si>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</si>
  <si>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</si>
  <si>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</si>
  <si>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</si>
  <si>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</si>
  <si>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</si>
  <si>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</si>
  <si>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</si>
  <si>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</si>
  <si>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</si>
  <si>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</si>
  <si>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</si>
  <si>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</si>
  <si>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</si>
  <si>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</si>
  <si>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</si>
  <si>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</si>
  <si>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</si>
  <si>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</si>
  <si>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</si>
  <si>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</si>
  <si>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</si>
  <si>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</si>
  <si>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</si>
  <si>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</si>
  <si>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</si>
  <si>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</si>
  <si>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</si>
  <si>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</si>
  <si>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</si>
  <si>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</si>
  <si>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</si>
  <si>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</si>
  <si>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</si>
  <si>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</si>
  <si>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</si>
  <si>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</si>
  <si>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</si>
  <si>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</si>
  <si>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</si>
  <si>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</si>
  <si>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</si>
  <si>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</si>
  <si>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</si>
  <si>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</si>
  <si>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</si>
  <si>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</si>
  <si>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</si>
  <si>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</si>
  <si>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</si>
  <si>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</si>
  <si>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</si>
  <si>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</si>
  <si>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</si>
  <si>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</si>
  <si>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</si>
  <si>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</si>
  <si>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</si>
  <si>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</si>
  <si>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</si>
  <si>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</si>
  <si>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</si>
  <si>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</si>
  <si>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</si>
  <si>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</si>
  <si>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</si>
  <si>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</si>
  <si>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</si>
  <si>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</si>
  <si>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</si>
  <si>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</si>
  <si>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</si>
  <si>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</si>
  <si>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</si>
  <si>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</si>
  <si>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</si>
  <si>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</si>
  <si>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</si>
  <si>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</si>
  <si>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</si>
  <si>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</si>
  <si>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</si>
  <si>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</si>
  <si>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</si>
  <si>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</si>
  <si>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</si>
  <si>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</si>
  <si>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</si>
  <si>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</si>
  <si>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</si>
  <si>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</si>
  <si>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</si>
  <si>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</si>
  <si>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</si>
  <si>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</si>
  <si>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</si>
  <si>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</si>
  <si>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</si>
  <si>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</si>
  <si>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</si>
  <si>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</si>
  <si>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</si>
  <si>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</si>
  <si>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</si>
  <si>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</si>
  <si>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</si>
  <si>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</si>
  <si>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</si>
  <si>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</si>
  <si>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</si>
  <si>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</si>
  <si>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</si>
  <si>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</si>
  <si>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</si>
  <si>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</si>
  <si>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</si>
  <si>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</si>
  <si>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</si>
  <si>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</si>
  <si>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</si>
  <si>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</si>
  <si>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</si>
  <si>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</si>
  <si>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</si>
  <si>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</si>
  <si>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</si>
  <si>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</si>
  <si>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</si>
  <si>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</si>
  <si>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</si>
  <si>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</si>
  <si>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</si>
  <si>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</si>
  <si>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</si>
  <si>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</si>
  <si>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</si>
  <si>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</si>
  <si>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</si>
  <si>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</si>
  <si>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</si>
  <si>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</si>
  <si>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</si>
  <si>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</si>
  <si>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</si>
  <si>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</si>
  <si>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</si>
  <si>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</si>
  <si>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</si>
  <si>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</si>
  <si>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</si>
  <si>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</si>
  <si>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</si>
  <si>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</si>
  <si>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</si>
  <si>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</si>
  <si>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</si>
  <si>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</si>
  <si>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</si>
  <si>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</si>
  <si>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</si>
  <si>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</si>
  <si>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</si>
  <si>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</si>
  <si>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</si>
  <si>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</si>
  <si>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</si>
  <si>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</si>
  <si>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</si>
  <si>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</si>
  <si>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</si>
  <si>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</si>
  <si>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</si>
  <si>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</si>
  <si>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</si>
  <si>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</si>
  <si>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</si>
  <si>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</si>
  <si>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</si>
  <si>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</si>
  <si>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</si>
  <si>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</si>
  <si>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</si>
  <si>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</si>
  <si>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</si>
  <si>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</si>
  <si>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</si>
  <si>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</si>
  <si>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</si>
  <si>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</si>
  <si>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</si>
  <si>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</si>
  <si>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</si>
  <si>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</si>
  <si>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</si>
  <si>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</si>
  <si>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</si>
  <si>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</si>
  <si>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</si>
  <si>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</si>
  <si>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</si>
  <si>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</si>
  <si>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</si>
  <si>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</si>
  <si>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</si>
  <si>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</si>
  <si>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</si>
  <si>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</si>
  <si>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</si>
  <si>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</si>
  <si>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</si>
  <si>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</si>
  <si>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</si>
  <si>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</si>
  <si>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</si>
  <si>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</si>
  <si>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</si>
  <si>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</si>
  <si>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</si>
  <si>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</si>
  <si>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</si>
  <si>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</si>
  <si>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</si>
  <si>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</si>
  <si>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</si>
  <si>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</si>
  <si>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</si>
  <si>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</si>
  <si>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</si>
  <si>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</si>
  <si>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</si>
  <si>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</si>
  <si>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</si>
  <si>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</si>
  <si>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</si>
  <si>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</si>
  <si>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</si>
  <si>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</si>
  <si>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</si>
  <si>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</si>
  <si>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</si>
  <si>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</si>
  <si>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</si>
  <si>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</si>
  <si>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</si>
  <si>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</si>
  <si>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</si>
  <si>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</si>
  <si>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</si>
  <si>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</si>
  <si>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</si>
  <si>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</si>
  <si>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</si>
  <si>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</si>
  <si>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</si>
  <si>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</si>
  <si>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</si>
  <si>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</si>
  <si>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</si>
  <si>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</si>
  <si>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</si>
  <si>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</si>
  <si>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</si>
  <si>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</si>
  <si>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</si>
  <si>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</si>
  <si>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</si>
  <si>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</si>
  <si>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</si>
  <si>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</si>
  <si>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</si>
  <si>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</si>
  <si>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</si>
  <si>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</si>
  <si>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</si>
  <si>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</si>
  <si>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</si>
  <si>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</si>
  <si>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</si>
  <si>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</si>
  <si>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</si>
  <si>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</si>
  <si>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</si>
  <si>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</si>
  <si>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</si>
  <si>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</si>
  <si>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</si>
  <si>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</si>
  <si>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</si>
  <si>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</si>
  <si>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</si>
  <si>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</si>
  <si>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</si>
  <si>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</si>
  <si>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</si>
  <si>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</si>
  <si>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</si>
  <si>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</si>
  <si>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</si>
  <si>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</si>
  <si>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</si>
  <si>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</si>
  <si>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</si>
  <si>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</si>
  <si>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</si>
  <si>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</si>
  <si>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</si>
  <si>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</si>
  <si>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</si>
  <si>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</si>
  <si>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</si>
  <si>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</si>
  <si>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</si>
  <si>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</si>
  <si>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</si>
  <si>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</si>
  <si>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</si>
  <si>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</si>
  <si>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</si>
  <si>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</si>
  <si>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</si>
  <si>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</si>
  <si>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</si>
  <si>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</si>
  <si>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</si>
  <si>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</si>
  <si>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</si>
  <si>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</si>
  <si>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</si>
  <si>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</si>
  <si>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</si>
  <si>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</si>
  <si>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</si>
  <si>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</si>
  <si>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</si>
  <si>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</si>
  <si>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</si>
  <si>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</si>
  <si>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</si>
  <si>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</si>
  <si>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</si>
  <si>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</si>
  <si>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</si>
  <si>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</si>
  <si>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</si>
  <si>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</si>
  <si>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</si>
  <si>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</si>
  <si>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</si>
  <si>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</si>
  <si>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</si>
  <si>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</si>
  <si>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</si>
  <si>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</si>
  <si>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</si>
  <si>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PCM-20251020-00001553</t>
  </si>
  <si>
    <t>Emergency</t>
  </si>
  <si>
    <t>EM Team on the way ETA: 30 Mins</t>
  </si>
  <si>
    <t>PCM-20251020-00001654</t>
  </si>
  <si>
    <t>EM Team on the way ETA: 40 Mins</t>
  </si>
  <si>
    <t>PCM-20251020-00001647</t>
  </si>
  <si>
    <t>ETA 110 mins</t>
  </si>
  <si>
    <t>PCM-20251020-00001710</t>
  </si>
  <si>
    <t>team will check after ABH0009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</si>
</sst>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4" totalsRowShown="0" headerRowDxfId="31" dataDxfId="30" headerRowBorderDxfId="28" tableBorderDxfId="29">
  <autoFilter ref="A1:L5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287.718807986108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7.2234954861050937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1.6736226847569924E-2</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45950.667233912034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45950.667233912034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45950.667233912034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45950.667233912034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45950.667233912034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45950.667233912034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45950.667233912034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45950.667233912034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45950.667233912034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45950.667233912034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45950.667233912034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45950.667233912034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45950.667233912034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45950.667233912034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45950.667233912034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45950.667233912034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45950.667233912034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45950.667233912034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45950.667233912034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45950.667233912034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45950.667233912034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45950.667233912034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45950.667233912034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45950.667233912034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45950.667233912034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45950.667233912034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45950.667233912034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45950.667233912034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45950.667233912034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45950.667233912034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45950.667233912034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45950.667233912034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45950.667233912034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45950.667233912034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45950.667233912034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45950.667233912034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45950.667233912034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45950.667233912034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45950.667233912034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45950.667233912034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45950.667233912034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45950.667233912034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45950.667233912034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45950.667233912034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45950.667233912034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45950.667233912034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45950.667233912034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45950.667233912034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45950.667233912034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45950.667233912034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45950.667233912034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45950.667233912034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45950.667233912034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45950.667233912034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45950.667233912034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45950.667233912034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45950.667233912034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45950.667233912034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45950.667233912034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45950.667233912034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45950.667233912034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45950.667233912034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45950.667233912034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45950.667233912034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45950.667233912034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45950.667233912034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45950.667233912034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45950.667233912034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45950.667233912034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45950.667233912034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45950.667233912034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45950.667233912034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45950.667233912034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45950.667233912034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45950.667233912034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45950.667233912034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45950.667233912034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45950.667233912034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45950.667233912034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45950.667233912034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45950.667233912034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45950.667233912034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45950.667233912034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45950.667233912034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45950.667233912034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45950.667233912034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45950.667233912034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45950.667233912034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45950.667233912034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45950.667233912034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45950.667233912034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9E2D5113-584A-4B16-B3FF-91DF0443597D}"/>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143.94015057870274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125.66739594907267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6.1714584490691777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45950.667233912034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45950.667233912034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45950.667233912034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45950.667233912034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45950.667233912034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45950.667233912034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45950.667233912034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45950.667233912034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45950.667233912034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45950.667233912034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45950.667233912034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45950.667233912034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45950.667233912034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45950.667233912034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45950.667233912034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45950.667233912034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45950.667233912034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45950.667233912034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45950.667233912034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45950.667233912034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45950.667233912034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45950.667233912034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45950.667233912034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45950.667233912034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45950.667233912034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45950.667233912034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45950.667233912034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45950.667233912034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45950.667233912034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45950.667233912034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45950.667233912034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45950.667233912034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45950.667233912034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45950.667233912034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45950.667233912034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45950.667233912034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45950.667233912034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45950.667233912034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45950.667233912034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45950.667233912034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45950.667233912034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45950.667233912034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45950.667233912034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45950.667233912034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45950.667233912034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45950.667233912034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45950.667233912034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45950.667233912034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45950.667233912034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45950.667233912034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45950.667233912034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45950.667233912034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45950.667233912034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45950.667233912034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45950.667233912034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45950.667233912034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45950.667233912034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45950.667233912034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45950.667233912034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45950.667233912034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45950.667233912034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45950.667233912034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45950.667233912034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45950.667233912034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45950.667233912034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45950.667233912034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45950.667233912034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45950.667233912034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45950.667233912034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45950.667233912034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45950.667233912034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45950.667233912034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45950.667233912034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45950.667233912034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45950.667233912034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45950.667233912034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45950.667233912034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45950.667233912034</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45950.667233912034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45950.667233912034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45950.667233912034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45950.667233912034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45950.667233912034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45950.667233912034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45950.667233912034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45950.667233912034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45950.667233912034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45950.667233912034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45950.667233912034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45950.667233912034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45950.667233912034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45950.667233912034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45950.667233912034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45950.667233912034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45950.667233912034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45950.667233912034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45950.667233912034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45950.667233912034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45950.667233912034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45950.667233912034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45950.667233912034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45950.667233912034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45950.667233912034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45950.667233912034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45950.667233912034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45950.667233912034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45950.667233912034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45950.667233912034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45950.667233912034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45950.667233912034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45950.667233912034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45950.667233912034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45950.667233912034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45950.667233912034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45950.667233912034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45950.667233912034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45950.667233912034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45950.667233912034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45950.667233912034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45950.667233912034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45950.667233912034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45950.667233912034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45950.667233912034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45950.667233912034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45950.667233912034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45950.667233912034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45950.667233912034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45950.667233912034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45950.667233912034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45950.667233912034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45950.667233912034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45950.667233912034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45950.667233912034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45950.667233912034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45950.667233912034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45950.667233912034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45950.667233912034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45950.667233912034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45950.667233912034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45950.667233912034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45950.667233912034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45950.667233912034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45950.667233912034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45950.667233912034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45950.667233912034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45950.667233912034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45950.667233912034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45950.667233912034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45950.667233912034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45950.667233912034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45950.667233912034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45950.667233912034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45950.667233912034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45950.667233912034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45950.667233912034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45950.667233912034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45950.667233912034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45950.667233912034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45950.667233912034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45950.667233912034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45950.667233912034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45950.667233912034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45950.667233912034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45950.667233912034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45950.667233912034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45950.667233912034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45950.667233912034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45950.667233912034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45950.667233912034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45950.667233912034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45950.667233912034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45950.667233912034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45950.667233912034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45950.667233912034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45950.667233912034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45950.667233912034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45950.667233912034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45950.667233912034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45950.667233912034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45950.667233912034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45950.667233912034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45950.667233912034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45950.667233912034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45950.667233912034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45950.667233912034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45950.667233912034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45950.667233912034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45950.667233912034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45950.667233912034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45950.667233912034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45950.667233912034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45950.667233912034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45950.667233912034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45950.667233912034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45950.667233912034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45950.667233912034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45950.667233912034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45950.667233912034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45950.667233912034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45950.667233912034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45950.667233912034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45950.667233912034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45950.667233912034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45950.667233912034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45950.667233912034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45950.667233912034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45950.667233912034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45950.667233912034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45950.667233912034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45950.667233912034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45950.667233912034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45950.667233912034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45950.667233912034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45950.667233912034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45950.667233912034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45950.667233912034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45950.667233912034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45950.667233912034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45950.667233912034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45950.667233912034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45950.667233912034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45950.667233912034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45950.667233912034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45950.667233912034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45950.667233912034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45950.667233912034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45950.667233912034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45950.667233912034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45950.667233912034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45950.667233912034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45950.667233912034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45950.667233912034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45950.667233912034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45950.667233912034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45950.667233912034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45950.667233912034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45950.667233912034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45950.667233912034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45950.667233912034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45950.667233912034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45950.667233912034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45950.667233912034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45950.667233912034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45950.667233912034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45950.667233912034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45950.667233912034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45950.667233912034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45950.667233912034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45950.667233912034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45950.667233912034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45950.667233912034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45950.667233912034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45950.667233912034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45950.667233912034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45950.667233912034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45950.667233912034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45950.667233912034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45950.667233912034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45950.667233912034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45950.667233912034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45950.667233912034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45950.667233912034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45950.667233912034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45950.667233912034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45950.667233912034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45950.667233912034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45950.667233912034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45950.667233912034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45950.667233912034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45950.667233912034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45950.667233912034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45950.667233912034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45950.667233912034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45950.667233912034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45950.667233912034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45950.667233912034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45950.667233912034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45950.667233912034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45950.667233912034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45950.667233912034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45950.667233912034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45950.667233912034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45950.667233912034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45950.667233912034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45950.667233912034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45950.667233912034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45950.667233912034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45950.667233912034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45950.667233912034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45950.667233912034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45950.667233912034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45950.667233912034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45950.667233912034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45950.667233912034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45950.667233912034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45950.667233912034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45950.667233912034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45950.667233912034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45950.667233912034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45950.667233912034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45950.667233912034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45950.667233912034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45950.667233912034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45950.667233912034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45950.667233912034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45950.667233912034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45950.667233912034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45950.667233912034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45950.667233912034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45950.667233912034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45950.667233912034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45950.667233912034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45950.667233912034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45950.667233912034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45950.667233912034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45950.667233912034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45950.667233912034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45950.667233912034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45950.667233912034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45950.667233912034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45950.667233912034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45950.667233912034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45950.667233912034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45950.667233912034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45950.667233912034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45950.667233912034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45950.667233912034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45950.667233912034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45950.667233912034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45950.667233912034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45950.667233912034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45950.667233912034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45950.667233912034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45950.667233912034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45950.667233912034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45950.667233912034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45950.667233912034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45950.667233912034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45950.667233912034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45950.667233912034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45950.667233912034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45950.667233912034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45950.667233912034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45950.667233912034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45950.667233912034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45950.667233912034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45950.667233912034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45950.667233912034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45950.667233912034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45950.667233912034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45950.667233912034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45950.667233912034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45950.667233912034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45950.667233912034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45950.667233912034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45950.667233912034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45950.667233912034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45950.667233912034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45950.667233912034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45950.667233912034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45950.667233912034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45950.667233912034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45950.667233912034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45950.667233912034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45950.667233912034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45950.667233912034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45950.667233912034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45950.667233912034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45950.667233912034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45950.667233912034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45950.667233912034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45950.667233912034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45950.667233912034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45950.667233912034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45950.667233912034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45950.667233912034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45950.667233912034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45950.667233912034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45950.667233912034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45950.667233912034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45950.667233912034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45950.667233912034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45950.667233912034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45950.667233912034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45950.667233912034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45950.667233912034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45950.667233912034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45950.667233912034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45950.667233912034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45950.667233912034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45950.667233912034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45950.667233912034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45950.667233912034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45950.667233912034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45950.667233912034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45950.667233912034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45950.667233912034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45950.667233912034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45950.667233912034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45950.667233912034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45950.667233912034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45950.667233912034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45950.667233912034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45950.667233912034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45950.667233912034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45950.667233912034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45950.667233912034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45950.667233912034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45950.667233912034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45950.667233912034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45950.667233912034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45950.667233912034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45950.667233912034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45950.667233912034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45950.667233912034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45950.667233912034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45950.667233912034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45950.667233912034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45950.667233912034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45950.667233912034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45950.667233912034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45950.667233912034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45950.667233912034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45950.667233912034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45950.667233912034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45950.667233912034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45950.667233912034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45950.667233912034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45950.667233912034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45950.667233912034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45950.667233912034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45950.667233912034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45950.667233912034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45950.667233912034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45950.667233912034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45950.667233912034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45950.667233912034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45950.667233912034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45950.667233912034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45950.667233912034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45950.667233912034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45950.667233912034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45950.667233912034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45950.667233912034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45950.667233912034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45950.667233912034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45950.667233912034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45950.667233912034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45950.667233912034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45950.667233912034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45950.667233912034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45950.667233912034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45950.667233912034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45950.667233912034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45950.667233912034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45950.667233912034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45950.667233912034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45950.667233912034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45950.667233912034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45950.667233912034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45950.667233912034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45950.667233912034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45950.667233912034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45950.667233912034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45950.667233912034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45950.667233912034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45950.667233912034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45950.667233912034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45950.667233912034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45950.667233912034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45950.667233912034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45950.667233912034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45950.667233912034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45950.667233912034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45950.667233912034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45950.667233912034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45950.667233912034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45950.667233912034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45950.667233912034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45950.667233912034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45950.667233912034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45950.667233912034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45950.667233912034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45950.667233912034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45950.667233912034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45950.667233912034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45950.667233912034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45950.667233912034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45950.667233912034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45950.667233912034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45950.667233912034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45950.667233912034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45950.667233912034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45950.667233912034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45950.667233912034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45950.667233912034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45950.667233912034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45950.667233912034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45950.667233912034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45950.667233912034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45950.667233912034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45950.667233912034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45950.667233912034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45950.667233912034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45950.667233912034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45950.667233912034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45950.667233912034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45950.667233912034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45950.667233912034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45950.667233912034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45950.667233912034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45950.667233912034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45950.667233912034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45950.667233912034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45950.667233912034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45950.667233912034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45950.667233912034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45950.667233912034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45950.667233912034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45950.667233912034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45950.667233912034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45950.667233912034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45950.667233912034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45950.667233912034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45950.667233912034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45950.667233912034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45950.667233912034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45950.667233912034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45950.667233912034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45950.667233912034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45950.667233912034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45950.667233912034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45950.667233912034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45950.667233912034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45950.667233912034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45950.667233912034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45950.667233912034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45950.667233912034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45950.667233912034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45950.667233912034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45950.667233912034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45950.667233912034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45950.667233912034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45950.667233912034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45950.667233912034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45950.667233912034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45950.667233912034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45950.667233912034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45950.667233912034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45950.667233912034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45950.667233912034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45950.667233912034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45950.667233912034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45950.667233912034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45950.667233912034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45950.667233912034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45950.667233912034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45950.667233912034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45950.667233912034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45950.667233912034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45950.667233912034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45950.667233912034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45950.667233912034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45950.667233912034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45950.667233912034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45950.667233912034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45950.667233912034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45950.667233912034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45950.667233912034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45950.667233912034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45950.667233912034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45950.667233912034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45950.667233912034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45950.667233912034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45950.667233912034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45950.667233912034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45950.667233912034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45950.667233912034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45950.667233912034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45950.667233912034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45950.667233912034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45950.667233912034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45950.667233912034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45950.667233912034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45950.667233912034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45950.667233912034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45950.667233912034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45950.667233912034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45950.667233912034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45950.667233912034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45950.667233912034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45950.667233912034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45950.667233912034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45950.667233912034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45950.667233912034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45950.667233912034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45950.667233912034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45950.667233912034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45950.667233912034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45950.667233912034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45950.667233912034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45950.667233912034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45950.667233912034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45950.667233912034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45950.667233912034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45950.667233912034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45950.667233912034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45950.667233912034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45950.667233912034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45950.667233912034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45950.667233912034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45950.667233912034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45950.667233912034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45950.667233912034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45950.667233912034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45950.667233912034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45950.667233912034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45950.667233912034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45950.667233912034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45950.667233912034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45950.667233912034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45950.667233912034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45950.667233912034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45950.667233912034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45950.667233912034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45950.667233912034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45950.667233912034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45950.667233912034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45950.667233912034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45950.667233912034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45950.667233912034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45950.667233912034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45950.667233912034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45950.667233912034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45950.667233912034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45950.667233912034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45950.667233912034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45950.667233912034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45950.667233912034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45950.667233912034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45950.667233912034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45950.667233912034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45950.667233912034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45950.667233912034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45950.667233912034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45950.667233912034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45950.667233912034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45950.667233912034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45950.667233912034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45950.667233912034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45950.667233912034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45950.667233912034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45950.667233912034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45950.667233912034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45950.667233912034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45950.667233912034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45950.667233912034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45950.667233912034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45950.667233912034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45950.667233912034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45950.667233912034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45950.667233912034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45950.667233912034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45950.667233912034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45950.667233912034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45950.667233912034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45950.667233912034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45950.667233912034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45950.667233912034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45950.667233912034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45950.667233912034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45950.667233912034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45950.667233912034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45950.667233912034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45950.667233912034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45950.667233912034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45950.667233912034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45950.667233912034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45950.667233912034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45950.667233912034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45950.667233912034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45950.667233912034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45950.667233912034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45950.667233912034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45950.667233912034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45950.667233912034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45950.667233912034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45950.667233912034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45950.667233912034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45950.667233912034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45950.667233912034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45950.667233912034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45950.667233912034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45950.667233912034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45950.667233912034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45950.667233912034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45950.667233912034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45950.667233912034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45950.667233912034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45950.667233912034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45950.667233912034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45950.667233912034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45950.667233912034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45950.667233912034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45950.667233912034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45950.667233912034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45950.667233912034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45950.667233912034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45950.667233912034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45950.667233912034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45950.667233912034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45950.667233912034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45950.667233912034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45950.667233912034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45950.667233912034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45950.667233912034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45950.667233912034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45950.667233912034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45950.667233912034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45950.667233912034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45950.667233912034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45950.667233912034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45950.667233912034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45950.667233912034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45950.667233912034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45950.667233912034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45950.667233912034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45950.667233912034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45950.667233912034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45950.667233912034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45950.667233912034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45950.667233912034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45950.667233912034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45950.667233912034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45950.667233912034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45950.667233912034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45950.667233912034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45950.667233912034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45950.667233912034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45950.667233912034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45950.667233912034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45950.667233912034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45950.667233912034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45950.667233912034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45950.667233912034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45950.667233912034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45950.667233912034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45950.667233912034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45950.667233912034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45950.667233912034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45950.667233912034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45950.667233912034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45950.667233912034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45950.667233912034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45950.667233912034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45950.667233912034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45950.667233912034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45950.667233912034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45950.667233912034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45950.667233912034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45950.667233912034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45950.667233912034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45950.667233912034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45950.667233912034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45950.667233912034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45950.667233912034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45950.667233912034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45950.667233912034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45950.667233912034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45950.667233912034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45950.667233912034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45950.667233912034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45950.667233912034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45950.667233912034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45950.667233912034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45950.667233912034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45950.667233912034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45950.667233912034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45950.667233912034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45950.667233912034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45950.667233912034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45950.667233912034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45950.667233912034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45950.667233912034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45950.667233912034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45950.667233912034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45950.667233912034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45950.667233912034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45950.667233912034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45950.667233912034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45950.667233912034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45950.667233912034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45950.667233912034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45950.667233912034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45950.667233912034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45950.667233912034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45950.667233912034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45950.667233912034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45950.667233912034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45950.667233912034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45950.667233912034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45950.667233912034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45950.667233912034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45950.667233912034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45950.667233912034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45950.667233912034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45950.667233912034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45950.667233912034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45950.667233912034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45950.667233912034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45950.667233912034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45950.667233912034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45950.667233912034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45950.667233912034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45950.667233912034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45950.667233912034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45950.667233912034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45950.667233912034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45950.667233912034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45950.667233912034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45950.667233912034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45950.667233912034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45950.667233912034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45950.667233912034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45950.667233912034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45950.667233912034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45950.667233912034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45950.667233912034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45950.667233912034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45950.667233912034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45950.667233912034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45950.667233912034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45950.667233912034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45950.667233912034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45950.667233912034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45950.667233912034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45950.667233912034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45950.667233912034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45950.667233912034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45950.667233912034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45950.667233912034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45950.667233912034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45950.667233912034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45950.667233912034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45950.667233912034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45950.667233912034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45950.667233912034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45950.667233912034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45950.667233912034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45950.667233912034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45950.667233912034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45950.667233912034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45950.667234143519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45950.667234143519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45950.667234143519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45950.667234143519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45950.667234143519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45950.667234143519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45950.667234143519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45950.667234143519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45950.667234143519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45950.667234143519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45950.667234143519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45950.667234143519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45950.667234143519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45950.667234143519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45950.667234143519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45950.667234143519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45950.667234143519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45950.667234143519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45950.667234143519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45950.667234143519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45950.667234143519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45950.667234143519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45950.667234143519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45950.667234143519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45950.667234143519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45950.667234143519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45950.667234143519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45950.667234143519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45950.667234143519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45950.667234143519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45950.667234143519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45950.667234143519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45950.667234143519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45950.667234143519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45950.667234143519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45950.667234143519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45950.667234143519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45950.667234143519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45950.667234143519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45950.667234143519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45950.667234143519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45950.667234143519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45950.667234143519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45950.667234143519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45950.667234143519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45950.667234143519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45950.667234143519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45950.667234143519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45950.667234143519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45950.667234143519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45950.667234143519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45950.667234143519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45950.667234143519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45950.667234143519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45950.667234143519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45950.667234143519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45950.667234143519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45950.667234143519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45950.667234143519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45950.667234143519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45950.667234143519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45950.667234143519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45950.667234143519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45950.667234143519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45950.667234143519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45950.667234143519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45950.667234143519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45950.667234143519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45950.667234143519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45950.667234143519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45950.667234143519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45950.667234143519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45950.667234143519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45950.667234143519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45950.667234143519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45950.667234143519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45950.667234143519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45950.667234143519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45950.667234143519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45950.667234143519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45950.667234143519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45950.667234143519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45950.667234143519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45950.667234143519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45950.667234143519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45950.667234143519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45950.667234143519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45950.667234143519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45950.667234143519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45950.667234143519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45950.667234143519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45950.667234143519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45950.667234143519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45950.667234143519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45950.667234143519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45950.667234143519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45950.667234143519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45950.667234143519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45950.667234143519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45950.667234143519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45950.667234143519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45950.667234143519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45950.667234143519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45950.667234143519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45950.667234143519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45950.667234143519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45950.667234143519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45950.667234143519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45950.667234143519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45950.667234143519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45950.667234143519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45950.667234143519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45950.667234143519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45950.667234143519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45950.667234143519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45950.667234143519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45950.667234143519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45950.667234143519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45950.667234143519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45950.667234143519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45950.667234143519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45950.667234143519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45950.667234143519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45950.667234143519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45950.667234143519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45950.667234143519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45950.667234143519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45950.667234143519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45950.667234143519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45950.667234143519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45950.667234143519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45950.667234143519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45950.667234143519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45950.667234143519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45950.667234143519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45950.667234143519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45950.667234143519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45950.667234143519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45950.667234143519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45950.667234143519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45950.667234143519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45950.667234143519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45950.667234143519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45950.667234143519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45950.667234143519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45950.667234143519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45950.667234143519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45950.667234143519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45950.667234143519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45950.667234143519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45950.667234143519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45950.667234143519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45950.667234143519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45950.667234143519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45950.667234143519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45950.667234143519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45950.667234143519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45950.667234143519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45950.667234143519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45950.667234143519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45950.667234143519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45950.667234143519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45950.667234143519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45950.667234143519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45950.667234143519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45950.667234143519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45950.667234143519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45950.667234143519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45950.667234143519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45950.667234143519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45950.667234143519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45950.667234143519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45950.667234143519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45950.667234143519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45950.667234143519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45950.667234143519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45950.667234143519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45950.667234143519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45950.667234143519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45950.667234143519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45950.667234143519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45950.667234143519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45950.667234143519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45950.667234143519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45950.667234143519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45950.667234143519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45950.667234143519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45950.667234143519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45950.667234143519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45950.667234143519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45950.667234143519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45950.667234143519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45950.667234143519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45950.667234143519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45950.667234143519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45950.667234143519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45950.667234143519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45950.667234143519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45950.667234143519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45950.667234143519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45950.667234143519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45950.667234143519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45950.667234143519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45950.667234143519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45950.667234143519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45950.667234143519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45950.667234143519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45950.667234143519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45950.667234143519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45950.667234143519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45950.667234143519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45950.667234143519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45950.667234143519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45950.667234143519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45950.667234143519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45950.667234143519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45950.667234143519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45950.667234143519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45950.667234143519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45950.667234143519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45950.667234143519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45950.667234143519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45950.667234143519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45950.667234143519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45950.667234143519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45950.667234143519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45950.667234143519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45950.667234143519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45950.667234143519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45950.667234143519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45950.667234143519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45950.667234143519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45950.667234143519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45950.667234143519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45950.667234143519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45950.667234143519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45950.667234143519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45950.667234143519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45950.667234143519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45950.667234143519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45950.667234143519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45950.667234143519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45950.667234143519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45950.667234143519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45950.667234143519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45950.667234143519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45950.667234143519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45950.667234143519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45950.667234143519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45950.667234143519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45950.667234143519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45950.667234143519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45950.667234143519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45950.667234143519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45950.667234143519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45950.667234143519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45950.667234143519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45950.667234143519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45950.667234143519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45950.667234143519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45950.667234143519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45950.667234143519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45950.667234143519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45950.667234143519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45950.667234143519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45950.667234143519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45950.667234143519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45950.667234143519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45950.667234143519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45950.667234143519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45950.667234143519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45950.667234143519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45950.667234143519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45950.667234143519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45950.667234143519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45950.667234143519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45950.667234143519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45950.667234143519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45950.667234143519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45950.667234143519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45950.667234143519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45950.667234143519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45950.667234143519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45950.667234143519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45950.667234143519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45950.667234143519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45950.667234143519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45950.667234143519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45950.667234143519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45950.667234143519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45950.667234143519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45950.667234143519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45950.667234143519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45950.667234143519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45950.667234143519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45950.667234143519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45950.667234143519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45950.667234143519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45950.667234143519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45950.667234143519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45950.667234143519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45950.667234143519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45950.667234143519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45950.667234143519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45950.667234143519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45950.667234143519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45950.667234143519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45950.667234143519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45950.667234143519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45950.667234143519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45950.667234143519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45950.667234143519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45950.667234143519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45950.667234143519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45950.667234143519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45950.667234143519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45950.667234143519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45950.667234143519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45950.667234143519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45950.667234143519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45950.667234143519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45950.667234143519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45950.667234143519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45950.667234143519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45950.667234143519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45950.667234143519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45950.667234143519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45950.667234143519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45950.667234143519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45950.667234143519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45950.667234143519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45950.667234143519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45950.667234143519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45950.667234143519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45950.667234143519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45950.667234143519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45950.667234143519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45950.667234143519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45950.667234143519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45950.667234143519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45950.667234143519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45950.667234143519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45950.667234143519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45950.667234143519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45950.667234143519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45950.667234143519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45950.667234143519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45950.667234143519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45950.667234143519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45950.667234143519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45950.667234143519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45950.667234143519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45950.667234143519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45950.667234143519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45950.667234143519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45950.667234143519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45950.667234143519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45950.667234143519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45950.667234143519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45950.667234143519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45950.667234143519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45950.667234143519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45950.667234143519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45950.667234143519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45950.667234143519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45950.667234143519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45950.667234143519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45950.667234143519</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tabSelected="1" workbookViewId="0">
      <selection activeCell="E3" sqref="E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247.18651631943794</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95" t="s">
        <v>27121</v>
      </c>
      <c r="E3" s="100" t="s">
        <v>38964</v>
      </c>
      <c r="F3" s="125"/>
      <c r="G3" s="126">
        <f ca="1">IFERROR(NOW()-F3,"")</f>
        <v>45950.667233912034</v>
      </c>
      <c r="H3" s="125"/>
      <c r="I3" s="121" t="str">
        <f>IFERROR(VLOOKUP(D3,DB!A:F,6,0),"")</f>
        <v>Generator-DG</v>
      </c>
      <c r="J3" s="121" t="str">
        <f>IFERROR(VLOOKUP(D3,DB!A:G,7,0),"")</f>
        <v>Good</v>
      </c>
      <c r="K3" s="127"/>
      <c r="L3" s="123" t="str">
        <f>IFERROR(VLOOKUP(D3,DB!A:I,9,0),"")</f>
        <v>Latis</v>
      </c>
    </row>
    <row r="4" spans="1:16" ht="15" customHeight="1">
      <c r="A4" s="121"/>
      <c r="B4" s="121" t="str">
        <f>IFERROR(VLOOKUP(D4,DB!A:K,11,0),"")</f>
        <v/>
      </c>
      <c r="C4" s="122"/>
      <c r="D4" s="95"/>
      <c r="E4" s="100"/>
      <c r="F4" s="125"/>
      <c r="G4" s="126">
        <f ca="1">IFERROR(NOW()-F4,"")</f>
        <v>45950.667233912034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45950.667233912034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45950.667233912034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45950.667233912034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45950.667233912034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45950.667233912034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45950.667233912034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45950.667233912034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45950.667233912034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45950.667233912034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45950.667233912034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45950.667233912034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45950.667233912034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45950.667233912034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45950.667233912034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45950.667233912034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45950.667233912034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45950.667233912034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45950.667233912034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45950.667233912034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45950.667233912034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45950.667233912034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45950.667233912034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45950.667233912034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45950.667233912034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45950.667233912034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45950.667233912034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45950.667233912034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45950.667233912034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45950.667233912034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45950.667233912034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45950.667233912034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45950.667233912034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45950.667233912034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45950.667233912034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45950.667233912034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45950.667233912034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45950.667233912034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45950.667233912034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45950.667233912034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45950.667233912034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45950.667233912034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45950.667233912034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45950.667233912034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45950.667233912034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45950.667233912034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45950.667233912034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45950.667233912034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45950.667233912034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45950.667233912034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45950.667233912034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45950.667233912034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45950.667233912034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45950.667233912034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45950.667233912034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45950.667233912034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45950.667233912034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45950.667233912034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45950.667233912034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45950.667233912034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45950.667233912034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45950.667233912034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45950.667233912034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45950.667233912034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45950.667233912034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45950.667233912034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45950.667233912034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45950.667233912034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45950.667233912034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45950.667233912034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45950.667233912034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45950.667233912034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45950.667233912034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45950.667233912034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45950.667233912034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45950.667233912034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45950.667233912034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45950.667233912034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45950.667233912034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45950.667233912034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45950.667233912034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45950.667233912034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45950.667233912034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45950.667233912034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45950.667233912034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45950.667233912034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45950.667233912034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45950.667233912034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45950.667233912034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45950.667233912034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45950.667233912034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45950.667233912034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45950.667233912034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45950.667233912034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45950.667233912034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45950.667233912034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45950.667233912034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45950.667233912034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45950.667233912034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45950.667233912034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45950.667233912034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45950.667233912034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45950.667233912034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45950.667233912034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45950.667233912034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45950.667233912034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45950.667233912034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45950.667233912034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45950.667233912034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45950.667233912034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45950.667233912034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45950.667233912034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45950.667233912034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45950.667233912034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45950.667233912034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45950.667233912034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45950.667233912034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45950.667233912034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45950.667233912034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45950.667233912034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45950.667233912034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45950.667233912034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45950.667233912034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45950.667233912034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45950.667233912034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45950.667233912034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45950.667233912034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45950.667233912034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45950.667233912034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45950.667233912034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45950.667233912034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45950.667233912034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45950.667233912034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45950.667233912034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45950.667233912034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45950.667233912034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45950.667233912034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45950.667233912034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45950.667233912034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45950.667233912034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45950.667233912034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45950.667233912034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45950.667233912034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45950.667233912034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45950.667233912034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45950.667233912034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45950.667233912034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45950.667233912034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45950.667233912034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45950.667233912034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45950.667233912034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45950.667233912034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45950.667233912034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45950.667233912034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45950.667233912034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45950.667233912034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45950.667233912034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45950.667233912034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45950.667233912034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45950.667233912034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45950.667233912034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45950.667233912034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45950.667233912034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45950.667233912034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45950.667233912034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45950.667233912034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45950.667233912034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45950.667233912034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45950.667233912034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45950.667233912034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45950.667233912034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45950.667233912034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45950.667233912034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45950.667233912034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45950.667233912034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45950.667233912034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45950.667233912034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45950.667233912034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45950.667233912034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45950.667233912034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45950.667233912034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45950.667233912034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45950.667233912034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45950.667233912034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45950.667233912034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45950.667233912034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45950.667233912034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45950.667233912034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45950.667233912034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45950.667233912034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45950.667233912034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45950.667233912034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45950.667233912034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45950.667233912034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45950.667233912034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45950.667233912034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45950.667233912034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45950.667233912034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45950.667233912034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45950.667233912034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45950.667233912034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45950.667233912034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45950.667233912034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45950.667233912034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45950.667233912034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45950.667233912034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45950.667233912034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45950.667233912034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45950.667233912034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45950.667233912034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45950.667233912034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45950.667233912034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45950.667233912034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45950.667233912034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45950.667233912034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45950.667233912034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45950.667233912034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45950.667233912034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45950.667233912034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45950.667233912034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45950.667233912034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45950.667233912034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45950.667233912034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45950.667233912034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45950.667233912034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45950.667233912034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45950.667233912034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45950.667233912034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45950.667233912034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45950.667233912034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45950.667233912034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45950.667233912034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45950.667233912034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45950.667233912034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45950.667233912034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45950.667233912034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45950.667233912034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45950.667233912034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45950.667233912034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45950.667233912034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45950.667233912034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45950.667233912034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45950.667233912034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45950.667233912034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45950.667233912034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45950.667233912034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45950.667233912034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45950.667233912034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45950.667233912034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45950.667233912034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45950.667233912034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45950.667233912034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45950.667233912034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45950.667233912034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45950.667233912034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45950.667233912034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45950.667233912034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45950.667233912034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45950.667233912034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45950.667233912034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45950.667233912034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45950.667233912034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45950.667233912034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45950.667233912034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45950.667233912034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45950.667233912034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45950.667233912034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45950.667233912034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45950.667233912034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45950.667233912034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45950.667233912034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45950.667233912034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45950.667233912034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45950.667233912034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45950.667233912034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45950.667233912034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45950.667233912034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45950.667233912034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45950.667233912034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45950.667233912034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45950.667233912034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45950.667233912034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45950.667233912034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45950.667233912034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45950.667233912034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45950.667233912034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45950.667233912034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45950.667233912034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45950.667233912034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45950.667233912034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45950.667233912034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45950.667233912034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45950.667233912034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45950.667233912034</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45950.667233912034</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K10" sqref="K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39059</v>
      </c>
      <c r="B2" s="37" t="str">
        <f>IFERROR(VLOOKUP(D2,DB!A:K,11,0),"")</f>
        <v>R5</v>
      </c>
      <c r="C2" s="37">
        <v>3</v>
      </c>
      <c r="D2" s="120" t="s">
        <v>36000</v>
      </c>
      <c r="E2" s="37" t="s">
        <v>38964</v>
      </c>
      <c r="F2" s="38">
        <v>45891.832060185188</v>
      </c>
      <c r="G2" s="146">
        <f ca="1">IFERROR(NOW()-F2,"")</f>
        <v>58.835173726845824</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39047</v>
      </c>
      <c r="F3" s="38">
        <v>45926.188877314817</v>
      </c>
      <c r="G3" s="146">
        <f t="shared" ref="G3" ca="1" si="0">IFERROR(NOW()-F3,"")</f>
        <v>24.478356597217498</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5.8956598379591014</v>
      </c>
      <c r="H4" s="38">
        <v>45944.676192129627</v>
      </c>
      <c r="I4" s="37" t="str">
        <f>IFERROR(VLOOKUP(D4,DB!A:F,6,0),"")</f>
        <v>SCECO</v>
      </c>
      <c r="J4" s="37" t="str">
        <f>IFERROR(VLOOKUP(D4,DB!A:G,7,0),"")</f>
        <v>Dead</v>
      </c>
      <c r="K4" s="37" t="s">
        <v>39064</v>
      </c>
      <c r="L4" s="37" t="str">
        <f>IFERROR(VLOOKUP(D4,DB!A:I,9,0),"")</f>
        <v>Latis</v>
      </c>
    </row>
    <row r="5" spans="1:13" ht="30.75">
      <c r="A5" s="159" t="s">
        <v>39065</v>
      </c>
      <c r="B5" s="159" t="str">
        <f>IFERROR(VLOOKUP(D5,DB!A:K,11,0),"")</f>
        <v>R5</v>
      </c>
      <c r="C5" s="159">
        <v>1</v>
      </c>
      <c r="D5" s="159" t="s">
        <v>34747</v>
      </c>
      <c r="E5" s="159" t="s">
        <v>39047</v>
      </c>
      <c r="F5" s="160">
        <v>45948.661111111112</v>
      </c>
      <c r="G5" s="161">
        <f ca="1">IFERROR(NOW()-F5,"")</f>
        <v>2.0061228009217302</v>
      </c>
      <c r="H5" s="160">
        <v>45948.661111111112</v>
      </c>
      <c r="I5" s="159" t="str">
        <f>IFERROR(VLOOKUP(D5,DB!A:F,6,0),"")</f>
        <v>SCECO</v>
      </c>
      <c r="J5" s="159" t="str">
        <f>IFERROR(VLOOKUP(D5,DB!A:G,7,0),"")</f>
        <v>Dead</v>
      </c>
      <c r="K5" s="159" t="s">
        <v>39066</v>
      </c>
      <c r="L5" s="159" t="str">
        <f>IFERROR(VLOOKUP(D5,DB!A:I,9,0),"")</f>
        <v>Latis</v>
      </c>
    </row>
    <row r="6" spans="1:13" ht="15">
      <c r="A6" s="159" t="s">
        <v>39067</v>
      </c>
      <c r="B6" s="159" t="str">
        <f>IFERROR(VLOOKUP(D6,DB!A:K,11,0),"")</f>
        <v>R5</v>
      </c>
      <c r="C6" s="159">
        <v>3</v>
      </c>
      <c r="D6" s="159" t="s">
        <v>31051</v>
      </c>
      <c r="E6" s="159" t="s">
        <v>39068</v>
      </c>
      <c r="F6" s="160">
        <v>45950.633229166669</v>
      </c>
      <c r="G6" s="161">
        <f ca="1">IFERROR(NOW()-F6,"")</f>
        <v>3.4004745364654809E-2</v>
      </c>
      <c r="H6" s="160">
        <v>45950.624201388891</v>
      </c>
      <c r="I6" s="159" t="str">
        <f>IFERROR(VLOOKUP(D6,DB!A:F,6,0),"")</f>
        <v>SCECO</v>
      </c>
      <c r="J6" s="159" t="str">
        <f>IFERROR(VLOOKUP(D6,DB!A:G,7,0),"")</f>
        <v>Good</v>
      </c>
      <c r="K6" s="159" t="s">
        <v>39069</v>
      </c>
      <c r="L6" s="159" t="str">
        <f>IFERROR(VLOOKUP(D6,DB!A:I,9,0),"")</f>
        <v>Latis</v>
      </c>
    </row>
    <row r="7" spans="1:13" ht="15">
      <c r="A7" s="159" t="s">
        <v>39070</v>
      </c>
      <c r="B7" s="159" t="str">
        <f>IFERROR(VLOOKUP(D7,DB!A:K,11,0),"")</f>
        <v>R5</v>
      </c>
      <c r="C7" s="159">
        <v>1</v>
      </c>
      <c r="D7" s="159" t="s">
        <v>31035</v>
      </c>
      <c r="E7" s="159" t="s">
        <v>39047</v>
      </c>
      <c r="F7" s="160">
        <v>45950.645185185182</v>
      </c>
      <c r="G7" s="161">
        <f ca="1">IFERROR(NOW()-F7,"")</f>
        <v>2.2048726852517575E-2</v>
      </c>
      <c r="H7" s="160">
        <v>45950.612546296295</v>
      </c>
      <c r="I7" s="159" t="str">
        <f>IFERROR(VLOOKUP(D7,DB!A:F,6,0),"")</f>
        <v>SCECO</v>
      </c>
      <c r="J7" s="159" t="str">
        <f>IFERROR(VLOOKUP(D7,DB!A:G,7,0),"")</f>
        <v>Vandalized</v>
      </c>
      <c r="K7" s="159" t="s">
        <v>39071</v>
      </c>
      <c r="L7" s="159" t="str">
        <f>IFERROR(VLOOKUP(D7,DB!A:I,9,0),"")</f>
        <v>Latis</v>
      </c>
    </row>
    <row r="8" spans="1:13" ht="15">
      <c r="A8" s="159"/>
      <c r="B8" s="159" t="str">
        <f>IFERROR(VLOOKUP(D8,DB!A:K,11,0),"")</f>
        <v/>
      </c>
      <c r="C8" s="159"/>
      <c r="D8" s="159"/>
      <c r="E8" s="159"/>
      <c r="F8" s="160"/>
      <c r="G8" s="161">
        <f ca="1">IFERROR(NOW()-F8,"")</f>
        <v>45950.667233912034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45950.667233912034</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45950.667233912034</v>
      </c>
      <c r="H10" s="160"/>
      <c r="I10" s="159" t="str">
        <f>IFERROR(VLOOKUP(D10,DB!A:F,6,0),"")</f>
        <v/>
      </c>
      <c r="J10" s="159" t="str">
        <f>IFERROR(VLOOKUP(D10,DB!A:G,7,0),"")</f>
        <v/>
      </c>
      <c r="K10" s="159"/>
      <c r="L10" s="159" t="str">
        <f>IFERROR(VLOOKUP(D10,DB!A:I,9,0),"")</f>
        <v/>
      </c>
    </row>
    <row r="11" spans="1:13" ht="15">
      <c r="A11" s="159"/>
      <c r="B11" s="159" t="str">
        <f>IFERROR(VLOOKUP(D11,DB!A:K,11,0),"")</f>
        <v/>
      </c>
      <c r="C11" s="159"/>
      <c r="D11" s="162"/>
      <c r="E11" s="159"/>
      <c r="F11" s="160"/>
      <c r="G11" s="161">
        <f ca="1">IFERROR(NOW()-F11,"")</f>
        <v>45950.667233912034</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45950.667233912034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45950.667233912034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45950.667233912034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45950.667233912034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45950.667233912034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45950.667233912034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45950.667233912034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45950.667233912034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45950.667233912034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45950.667233912034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45950.667233912034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45950.667233912034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45950.667233912034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45950.667233912034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45950.667233912034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45950.667233912034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45950.667233912034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45950.667233912034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45950.667233912034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45950.667233912034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45950.667233912034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45950.667233912034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45950.667233912034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45950.667233912034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45950.667233912034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45950.667233912034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45950.667233912034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45950.667233912034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45950.667233912034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45950.667233912034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45950.667233912034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45950.667233912034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45950.667233912034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45950.667233912034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45950.667233912034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45950.667233912034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45950.667233912034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45950.667233912034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45950.667233912034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45950.667233912034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45950.667233912034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45950.667233912034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45950.667233912034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45950.667233912034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45950.667233912034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45950.667233912034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45950.667233912034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45950.667233912034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45950.667233912034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45950.667233912034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45950.667233912034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45950.667233912034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45950.667233912034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45950.667233912034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45950.667233912034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45950.667233912034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45950.667233912034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45950.667233912034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45950.667233912034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45950.667233912034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45950.667233912034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45950.667233912034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45950.667233912034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45950.667233912034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45950.667233912034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45950.667233912034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45950.667233912034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45950.667233912034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45950.667233912034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45950.667233912034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45950.667233912034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45950.667233912034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45950.667233912034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45950.667233912034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45950.667233912034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45950.667233912034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45950.667233912034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45950.667233912034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45950.667233912034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45950.667233912034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45950.667233912034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45950.667233912034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45950.667233912034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45950.667233912034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45950.667233912034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45950.667233912034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45950.667233912034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45950.667233912034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45950.667233912034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45950.667233912034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45950.667233912034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45950.667233912034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45950.667233912034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45950.667233912034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45950.667233912034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45950.667233912034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45950.667233912034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45950.667233912034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45950.667233912034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45950.667233912034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45950.667233912034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45950.667233912034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45950.667233912034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45950.667233912034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45950.667233912034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45950.667233912034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45950.667233912034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45950.667233912034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45950.667233912034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45950.667233912034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45950.667233912034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45950.667233912034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45950.667233912034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45950.667233912034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45950.667233912034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45950.667233912034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45950.667233912034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45950.667233912034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45950.667233912034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45950.667233912034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45950.667233912034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45950.667233912034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45950.667233912034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45950.667233912034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45950.667233912034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45950.667233912034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45950.667233912034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45950.667233912034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45950.667233912034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45950.667233912034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45950.667233912034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45950.667233912034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45950.667233912034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45950.667233912034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45950.667233912034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45950.667233912034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45950.667233912034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45950.667233912034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45950.667233912034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45950.667233912034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45950.667233912034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45950.667233912034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45950.667233912034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45950.667233912034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45950.667233912034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45950.667233912034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45950.667233912034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45950.667233912034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45950.667233912034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45950.667233912034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45950.667233912034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45950.667233912034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45950.667233912034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45950.667233912034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45950.667233912034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45950.667233912034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45950.667233912034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45950.667233912034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45950.667233912034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45950.667233912034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45950.667233912034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45950.667233912034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45950.667233912034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45950.667233912034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45950.667233912034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45950.667233912034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45950.667233912034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45950.667233912034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45950.667233912034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45950.667233912034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45950.667233912034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45950.667233912034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45950.667233912034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45950.667233912034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45950.667233912034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45950.667233912034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45950.667233912034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45950.667233912034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45950.667233912034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45950.667233912034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45950.667233912034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45950.667233912034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45950.667233912034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45950.667233912034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45950.667233912034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45950.667233912034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45950.667233912034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45950.667233912034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45950.667233912034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45950.667233912034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45950.667233912034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45950.667233912034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45950.667233912034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45950.667233912034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45950.667233912034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45950.667233912034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45950.667233912034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45950.667233912034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45950.667233912034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45950.667233912034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45950.667233912034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45950.667233912034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45950.667233912034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45950.667233912034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45950.667233912034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45950.667233912034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45950.667233912034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45950.667233912034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45950.667233912034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45950.667233912034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45950.667233912034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45950.667233912034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45950.667233912034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45950.667233912034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45950.667233912034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45950.667233912034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45950.667233912034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45950.667233912034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45950.667233912034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45950.667233912034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45950.667233912034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45950.667233912034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45950.667233912034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45950.667233912034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45950.667233912034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45950.667233912034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45950.667233912034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45950.667233912034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45950.667233912034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45950.667233912034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45950.667233912034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45950.667233912034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45950.667233912034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45950.667233912034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45950.667233912034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45950.667233912034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45950.667233912034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45950.667233912034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45950.667233912034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45950.667233912034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45950.667233912034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45950.667233912034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45950.667233912034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45950.667233912034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45950.667233912034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45950.667233912034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45950.667233912034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45950.667233912034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45950.667233912034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45950.667233912034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45950.667233912034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45950.667233912034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45950.667233912034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45950.667233912034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45950.667233912034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45950.667233912034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45950.667233912034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45950.667233912034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45950.667233912034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45950.667233912034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45950.667233912034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45950.667233912034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45950.667233912034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45950.667233912034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45950.667233912034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45950.667233912034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45950.667233912034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45950.667233912034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45950.667233912034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45950.667233912034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45950.667233912034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45950.667233912034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45950.667233912034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45950.667233912034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45950.667233912034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45950.667233912034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45950.667233912034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45950.667233912034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45950.667233912034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45950.667233912034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45950.667233912034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45950.667233912034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45950.667233912034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45950.667233912034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45950.667233912034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45950.667233912034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45950.667233912034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45950.667233912034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45950.667233912034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45950.667233912034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45950.667233912034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45950.667233912034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45950.667233912034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45950.667233912034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45950.667233912034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45950.667233912034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45950.667233912034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45950.667233912034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45950.667233912034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45950.667233912034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45950.667233912034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45950.667233912034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45950.667233912034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45950.667233912034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45950.667233912034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45950.667233912034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45950.667233912034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45950.667233912034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45950.667233912034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45950.667233912034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45950.667233912034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45950.667233912034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45950.667233912034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45950.667233912034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45950.667233912034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45950.667233912034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45950.667233912034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45950.667233912034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45950.667233912034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45950.667233912034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45950.667233912034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45950.667233912034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45950.667233912034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45950.667233912034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45950.667233912034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45950.667233912034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45950.667233912034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45950.667233912034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45950.667233912034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45950.667233912034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45950.667233912034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45950.667233912034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45950.667233912034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45950.667233912034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45950.667233912034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45950.667233912034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45950.667233912034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45950.667233912034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45950.667233912034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45950.667233912034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45950.667233912034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45950.667233912034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45950.667233912034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45950.667233912034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45950.667233912034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45950.667233912034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45950.667233912034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45950.667233912034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45950.667233912034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45950.667233912034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45950.667233912034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45950.667233912034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45950.667233912034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45950.667233912034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45950.667233912034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45950.667233912034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45950.667233912034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45950.667233912034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45950.667233912034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45950.667233912034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45950.667233912034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45950.667233912034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45950.667233912034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45950.667233912034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45950.667233912034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45950.667233912034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45950.667233912034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45950.667233912034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45950.667233912034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45950.667233912034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45950.667233912034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45950.667233912034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45950.667233912034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45950.667233912034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45950.667233912034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45950.667233912034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45950.667233912034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45950.667233912034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45950.667233912034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45950.667233912034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45950.667233912034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45950.667233912034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45950.667233912034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45950.667233912034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45950.667233912034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45950.667233912034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45950.667233912034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45950.667233912034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45950.667233912034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45950.667233912034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45950.667233912034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45950.667233912034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45950.667233912034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45950.667233912034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45950.667233912034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45950.667233912034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45950.667233912034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45950.667233912034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45950.667233912034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45950.667233912034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45950.667233912034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45950.667233912034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45950.667233912034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45950.667233912034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45950.667233912034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45950.667233912034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45950.667233912034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45950.667233912034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45950.667233912034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45950.667233912034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45950.667233912034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45950.667233912034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45950.667233912034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45950.667233912034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45950.667233912034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45950.667233912034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45950.667233912034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45950.667233912034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45950.667233912034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45950.667233912034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45950.667233912034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45950.667233912034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45950.667233912034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45950.667233912034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45950.667233912034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45950.667233912034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45950.667233912034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45950.667233912034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45950.667233912034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45950.667233912034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45950.667233912034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45950.667233912034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45950.667233912034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45950.667233912034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45950.667233912034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45950.667233912034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45950.667233912034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45950.667233912034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45950.667233912034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45950.667233912034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45950.667233912034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45950.667233912034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45950.667233912034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45950.667233912034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45950.667233912034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45950.667233912034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45950.667233912034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45950.667233912034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45950.667233912034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45950.667233912034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45950.667233912034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45950.667233912034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45950.667233912034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45950.667233912034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45950.667233912034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45950.667233912034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45950.667233912034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45950.667233912034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45950.667233912034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45950.667233912034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45950.667233912034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45950.667233912034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45950.667233912034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45950.667233912034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45950.667233912034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45950.667233912034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45950.667233912034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45950.667233912034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45950.667233912034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45950.667233912034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45950.667233912034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45950.667233912034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45950.667233912034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45950.667233912034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45950.667233912034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45950.667233912034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45950.667233912034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45950.667233912034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45950.667233912034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45950.667233912034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45950.667233912034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45950.667233912034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45950.667233912034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45950.667233912034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45950.667233912034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45950.667233912034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45950.667233912034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45950.667233912034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45950.667233912034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45950.667233912034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45950.667233912034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45950.667233912034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45950.667233912034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45950.667233912034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45950.667233912034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45950.667233912034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45950.667233912034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45950.667233912034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45950.667233912034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45950.667233912034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45950.667233912034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45950.667233912034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45950.667233912034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45950.667233912034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45950.667233912034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45950.667233912034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45950.667233912034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45950.667233912034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45950.667233912034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45950.667233912034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45950.667233912034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45950.667233912034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45950.667233912034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45950.667233912034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45950.667233912034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45950.667233912034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45950.667233912034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45950.667233912034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45950.667233912034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45950.667233912034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45950.667233912034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45950.667233912034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45950.667233912034</v>
      </c>
      <c r="H534" s="160"/>
      <c r="I534" s="159" t="str">
        <f>IFERROR(VLOOKUP(D534,DB!A:F,6,0),"")</f>
        <v/>
      </c>
      <c r="J534" s="159" t="str">
        <f>IFERROR(VLOOKUP(D534,DB!A:G,7,0),"")</f>
        <v/>
      </c>
      <c r="K534" s="159"/>
      <c r="L534" s="159" t="str">
        <f>IFERROR(VLOOKUP(D534,DB!A:I,9,0),"")</f>
        <v/>
      </c>
    </row>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4" ht="15"/>
    <row r="645" ht="15"/>
    <row r="647" ht="15"/>
    <row r="648" ht="15"/>
    <row r="649" ht="15"/>
    <row r="650" ht="15"/>
    <row r="652" ht="15"/>
    <row r="653" ht="15"/>
    <row r="660" ht="15"/>
    <row r="661" ht="15"/>
    <row r="662" ht="15"/>
    <row r="663" ht="15"/>
    <row r="664" ht="15"/>
    <row r="665" ht="15"/>
    <row r="668" ht="15"/>
    <row r="669" ht="15"/>
    <row r="670" ht="15"/>
    <row r="671" ht="15"/>
    <row r="672" ht="15"/>
    <row r="673" ht="15"/>
    <row r="674" ht="15"/>
    <row r="675" ht="15"/>
    <row r="676" ht="15"/>
    <row r="677" ht="15"/>
    <row r="678" ht="15"/>
    <row r="679"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73" ht="15"/>
    <row r="774" ht="15"/>
    <row r="775" ht="15"/>
    <row r="776" ht="15"/>
    <row r="777" ht="15"/>
    <row r="778" ht="15"/>
    <row r="779" ht="15"/>
    <row r="780" ht="15"/>
    <row r="781" ht="15"/>
    <row r="782"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7" ht="15"/>
    <row r="868"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1" ht="15"/>
    <row r="902" ht="15"/>
    <row r="1072" ht="15"/>
    <row r="1073" ht="15"/>
    <row r="1074" ht="15"/>
    <row r="1075" ht="15"/>
    <row r="1076" ht="15"/>
    <row r="1077"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40" ht="15"/>
    <row r="1141" ht="15"/>
    <row r="1147" ht="15"/>
    <row r="1148" ht="15"/>
    <row r="1150" ht="15"/>
    <row r="1151" ht="15"/>
    <row r="1152" ht="15"/>
    <row r="1153" ht="15"/>
    <row r="1154" ht="15"/>
    <row r="1155" ht="15"/>
    <row r="1156"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8" ht="15"/>
    <row r="1279" ht="15"/>
    <row r="1280" ht="15"/>
    <row r="1281" ht="15"/>
    <row r="1282" ht="15"/>
    <row r="1283" ht="15"/>
    <row r="1284" ht="15"/>
    <row r="1285" ht="15"/>
    <row r="1286" ht="15"/>
    <row r="1287" ht="15"/>
    <row r="1295" ht="15"/>
    <row r="1296" ht="15"/>
    <row r="1299" ht="15"/>
    <row r="1300" ht="15"/>
    <row r="1301" ht="15"/>
    <row r="1302" ht="15"/>
    <row r="1303" ht="15"/>
    <row r="1304" ht="15"/>
    <row r="1305" ht="15"/>
    <row r="1306" ht="15"/>
    <row r="1309" ht="15"/>
    <row r="1310" ht="15"/>
    <row r="1311" ht="15"/>
    <row r="1312" ht="15"/>
    <row r="1313" ht="15"/>
    <row r="1314" ht="15"/>
    <row r="1315" ht="15"/>
    <row r="1316" ht="15"/>
    <row r="1317" ht="15"/>
    <row r="1318" ht="15"/>
    <row r="1319" ht="15"/>
    <row r="1320" ht="15"/>
    <row r="1322" ht="15"/>
    <row r="1323" ht="15"/>
    <row r="1324" ht="15"/>
    <row r="1327" ht="15"/>
    <row r="1329" ht="15"/>
    <row r="1331" ht="15"/>
    <row r="1334" ht="15"/>
    <row r="1335" ht="15"/>
    <row r="1336" ht="15"/>
    <row r="1338" ht="15"/>
    <row r="1340" ht="15"/>
  </sheetData>
  <dataValidations count="2">
    <dataValidation allowBlank="1" showInputMessage="1" showErrorMessage="1" sqref="E1" xr:uid="{920C6338-E771-4DAE-8C89-92A9093EA4DE}"/>
    <dataValidation type="list" allowBlank="1" showInputMessage="1" showErrorMessage="1" sqref="E2:E5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39072</v>
      </c>
      <c r="B2" s="105" t="str">
        <f>IFERROR(VLOOKUP(D2,DB!A:K,11,0),"")</f>
        <v>R6</v>
      </c>
      <c r="C2" s="107">
        <v>1</v>
      </c>
      <c r="D2" s="105" t="s">
        <v>37111</v>
      </c>
      <c r="E2" s="108" t="s">
        <v>38964</v>
      </c>
      <c r="F2" s="109">
        <v>45950.642812500002</v>
      </c>
      <c r="G2" s="78">
        <f ca="1">IFERROR(NOW()-F2,"-")</f>
        <v>2.4421412032097578E-2</v>
      </c>
      <c r="H2" s="109">
        <v>45950.632534722223</v>
      </c>
      <c r="I2" s="105" t="str">
        <f>IFERROR(VLOOKUP(D2,DB!A:F,6,0),"")</f>
        <v>Generator-SG</v>
      </c>
      <c r="J2" s="104" t="str">
        <f>IFERROR(VLOOKUP(D2,DB!A:G,7,0),"")</f>
        <v>Vandalized</v>
      </c>
      <c r="K2" s="110" t="s">
        <v>39073</v>
      </c>
      <c r="L2" s="111" t="str">
        <f>IFERROR(VLOOKUP(D2,DB!A:I,9,0),"")</f>
        <v>Latis</v>
      </c>
    </row>
    <row r="3" spans="1:16383" ht="31.5" customHeight="1">
      <c r="A3" s="106" t="s">
        <v>39074</v>
      </c>
      <c r="B3" s="105" t="str">
        <f>IFERROR(VLOOKUP(D3,DB!A:K,11,0),"")</f>
        <v>R6</v>
      </c>
      <c r="C3" s="107">
        <v>5</v>
      </c>
      <c r="D3" s="105" t="s">
        <v>35642</v>
      </c>
      <c r="E3" s="108" t="s">
        <v>38964</v>
      </c>
      <c r="F3" s="109">
        <v>45950.657858796294</v>
      </c>
      <c r="G3" s="78">
        <f ca="1">IFERROR(NOW()-F3,"-")</f>
        <v>9.3751157401129603E-3</v>
      </c>
      <c r="H3" s="109">
        <v>45950.649814814817</v>
      </c>
      <c r="I3" s="105" t="str">
        <f>IFERROR(VLOOKUP(D3,DB!A:F,6,0),"")</f>
        <v>Generator-SG</v>
      </c>
      <c r="J3" s="104" t="str">
        <f>IFERROR(VLOOKUP(D3,DB!A:G,7,0),"")</f>
        <v xml:space="preserve">Weak </v>
      </c>
      <c r="K3" s="110" t="s">
        <v>39075</v>
      </c>
      <c r="L3" s="111" t="str">
        <f>IFERROR(VLOOKUP(D3,DB!A:I,9,0),"")</f>
        <v>Latis</v>
      </c>
    </row>
    <row r="4" spans="1:16383" ht="31.5" customHeight="1">
      <c r="A4" s="106"/>
      <c r="B4" s="105" t="str">
        <f>IFERROR(VLOOKUP(D4,DB!A:K,11,0),"")</f>
        <v/>
      </c>
      <c r="C4" s="107"/>
      <c r="D4" s="105"/>
      <c r="E4" s="108"/>
      <c r="F4" s="109"/>
      <c r="G4" s="78">
        <f ca="1">IFERROR(NOW()-F4,"-")</f>
        <v>45950.667233912034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45950.667233912034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45950.667233912034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45950.667233912034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45950.667233912034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45950.667233912034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45950.667233912034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45950.667233912034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45950.667233912034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45950.667233912034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45950.667233912034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45950.667233912034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45950.667233912034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45950.667233912034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45950.667233912034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45950.667233912034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45950.667233912034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45950.667233912034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45950.667233912034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45950.667233912034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45950.667233912034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45950.667233912034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45950.667233912034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45950.667233912034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45950.667233912034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45950.667233912034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45950.667233912034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45950.667233912034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45950.667233912034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45950.667233912034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45950.667233912034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45950.667233912034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45950.667233912034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45950.667233912034</v>
      </c>
      <c r="H37" s="109"/>
      <c r="I37" s="105" t="str">
        <f>IFERROR(VLOOKUP(D37,DB!A:F,6,0),"")</f>
        <v/>
      </c>
      <c r="J37" s="104" t="str">
        <f>IFERROR(VLOOKUP(D37,DB!A:G,7,0),"")</f>
        <v/>
      </c>
      <c r="K37" s="110"/>
      <c r="L37" s="111"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2025-10-20T13:00:57Z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