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41" documentId="13_ncr:1_{F6CB121F-512D-4AA6-A0C1-0FB36C537598}" xr6:coauthVersionLast="47" xr6:coauthVersionMax="47" xr10:uidLastSave="{C7D71CE2-BD5E-48C6-9361-C5C5700EDBB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<sst xmlns="http://schemas.openxmlformats.org/spreadsheetml/2006/main" count="178589" uniqueCount="39079">
  <si>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</si>
  <si>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</si>
  <si>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</si>
  <si>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</si>
  <si>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</si>
  <si>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</si>
  <si>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</si>
  <si>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</si>
  <si>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</si>
  <si>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</si>
  <si>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</si>
  <si>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</si>
  <si>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</si>
  <si>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</si>
  <si>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</si>
  <si>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</si>
  <si>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</si>
  <si>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</si>
  <si>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</si>
  <si>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</si>
  <si>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</si>
  <si>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</si>
  <si>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</si>
  <si>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</si>
  <si>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</si>
  <si>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</si>
  <si>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</si>
  <si>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</si>
  <si>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</si>
  <si>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</si>
  <si>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</si>
  <si>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</si>
  <si>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</si>
  <si>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</si>
  <si>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</si>
  <si>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</si>
  <si>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</si>
  <si>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</si>
  <si>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</si>
  <si>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</si>
  <si>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</si>
  <si>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</si>
  <si>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</si>
  <si>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</si>
  <si>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</si>
  <si>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</si>
  <si>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</si>
  <si>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</si>
  <si>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</si>
  <si>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</si>
  <si>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</si>
  <si>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</si>
  <si>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</si>
  <si>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</si>
  <si>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</si>
  <si>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</si>
  <si>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</si>
  <si>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</si>
  <si>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</si>
  <si>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</si>
  <si>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</si>
  <si>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</si>
  <si>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</si>
  <si>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</si>
  <si>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</si>
  <si>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</si>
  <si>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</si>
  <si>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</si>
  <si>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</si>
  <si>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</si>
  <si>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</si>
  <si>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</si>
  <si>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</si>
  <si>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</si>
  <si>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</si>
  <si>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</si>
  <si>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</si>
  <si>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</si>
  <si>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</si>
  <si>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</si>
  <si>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</si>
  <si>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</si>
  <si>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</si>
  <si>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</si>
  <si>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</si>
  <si>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</si>
  <si>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</si>
  <si>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</si>
  <si>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</si>
  <si>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</si>
  <si>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</si>
  <si>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</si>
  <si>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</si>
  <si>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</si>
  <si>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</si>
  <si>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</si>
  <si>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</si>
  <si>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</si>
  <si>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</si>
  <si>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</si>
  <si>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</si>
  <si>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</si>
  <si>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</si>
  <si>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</si>
  <si>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</si>
  <si>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</si>
  <si>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</si>
  <si>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</si>
  <si>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</si>
  <si>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</si>
  <si>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</si>
  <si>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</si>
  <si>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</si>
  <si>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</si>
  <si>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</si>
  <si>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</si>
  <si>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</si>
  <si>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</si>
  <si>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</si>
  <si>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</si>
  <si>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</si>
  <si>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</si>
  <si>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</si>
  <si>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</si>
  <si>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</si>
  <si>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</si>
  <si>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</si>
  <si>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</si>
  <si>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</si>
  <si>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</si>
  <si>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</si>
  <si>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</si>
  <si>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</si>
  <si>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</si>
  <si>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</si>
  <si>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</si>
  <si>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</si>
  <si>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</si>
  <si>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</si>
  <si>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</si>
  <si>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</si>
  <si>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</si>
  <si>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</si>
  <si>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</si>
  <si>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</si>
  <si>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</si>
  <si>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</si>
  <si>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</si>
  <si>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</si>
  <si>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</si>
  <si>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</si>
  <si>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</si>
  <si>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</si>
  <si>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</si>
  <si>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</si>
  <si>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</si>
  <si>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</si>
  <si>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</si>
  <si>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</si>
  <si>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</si>
  <si>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</si>
  <si>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</si>
  <si>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</si>
  <si>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</si>
  <si>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</si>
  <si>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</si>
  <si>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</si>
  <si>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</si>
  <si>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</si>
  <si>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</si>
  <si>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</si>
  <si>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</si>
  <si>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</si>
  <si>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</si>
  <si>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</si>
  <si>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</si>
  <si>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</si>
  <si>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</si>
  <si>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</si>
  <si>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</si>
  <si>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</si>
  <si>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</si>
  <si>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</si>
  <si>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</si>
  <si>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</si>
  <si>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</si>
  <si>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</si>
  <si>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</si>
  <si>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</si>
  <si>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</si>
  <si>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</si>
  <si>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</si>
  <si>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</si>
  <si>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</si>
  <si>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</si>
  <si>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</si>
  <si>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</si>
  <si>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</si>
  <si>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</si>
  <si>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</si>
  <si>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</si>
  <si>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</si>
  <si>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</si>
  <si>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</si>
  <si>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</si>
  <si>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</si>
  <si>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</si>
  <si>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</si>
  <si>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</si>
  <si>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</si>
  <si>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</si>
  <si>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</si>
  <si>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</si>
  <si>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</si>
  <si>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</si>
  <si>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</si>
  <si>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</si>
  <si>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</si>
  <si>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</si>
  <si>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</si>
  <si>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</si>
  <si>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</si>
  <si>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</si>
  <si>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</si>
  <si>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</si>
  <si>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</si>
  <si>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</si>
  <si>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</si>
  <si>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</si>
  <si>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</si>
  <si>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</si>
  <si>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</si>
  <si>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</si>
  <si>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</si>
  <si>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</si>
  <si>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</si>
  <si>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</si>
  <si>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</si>
  <si>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</si>
  <si>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</si>
  <si>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</si>
  <si>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</si>
  <si>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</si>
  <si>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</si>
  <si>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</si>
  <si>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</si>
  <si>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</si>
  <si>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</si>
  <si>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</si>
  <si>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</si>
  <si>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</si>
  <si>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</si>
  <si>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</si>
  <si>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</si>
  <si>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</si>
  <si>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</si>
  <si>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</si>
  <si>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</si>
  <si>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</si>
  <si>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</si>
  <si>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</si>
  <si>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</si>
  <si>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</si>
  <si>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</si>
  <si>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</si>
  <si>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</si>
  <si>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</si>
  <si>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</si>
  <si>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</si>
  <si>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</si>
  <si>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</si>
  <si>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</si>
  <si>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</si>
  <si>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</si>
  <si>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</si>
  <si>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</si>
  <si>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</si>
  <si>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</si>
  <si>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</si>
  <si>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</si>
  <si>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</si>
  <si>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</si>
  <si>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</si>
  <si>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</si>
  <si>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</si>
  <si>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</si>
  <si>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</si>
  <si>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</si>
  <si>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</si>
  <si>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</si>
  <si>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</si>
  <si>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</si>
  <si>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</si>
  <si>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</si>
  <si>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</si>
  <si>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</si>
  <si>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</si>
  <si>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</si>
  <si>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</si>
  <si>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</si>
  <si>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</si>
  <si>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</si>
  <si>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</si>
  <si>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</si>
  <si>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</si>
  <si>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</si>
  <si>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</si>
  <si>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</si>
  <si>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</si>
  <si>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</si>
  <si>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</si>
  <si>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</si>
  <si>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</si>
  <si>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</si>
  <si>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</si>
  <si>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</si>
  <si>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</si>
  <si>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</si>
  <si>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</si>
  <si>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</si>
  <si>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</si>
  <si>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</si>
  <si>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</si>
  <si>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</si>
  <si>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</si>
  <si>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</si>
  <si>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</si>
  <si>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</si>
  <si>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</si>
  <si>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</si>
  <si>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</si>
  <si>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</si>
  <si>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</si>
  <si>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</si>
  <si>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</si>
  <si>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</si>
  <si>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</si>
  <si>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</si>
  <si>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</si>
  <si>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</si>
  <si>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</si>
  <si>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</si>
  <si>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</si>
  <si>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</si>
  <si>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</si>
  <si>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</si>
  <si>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</si>
  <si>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</si>
  <si>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</si>
  <si>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</si>
  <si>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</si>
  <si>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</si>
  <si>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</si>
  <si>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</si>
  <si>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</si>
  <si>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</si>
  <si>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</si>
  <si>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</si>
  <si>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</si>
  <si>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</si>
  <si>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</si>
  <si>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</si>
  <si>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</si>
  <si>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</si>
  <si>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</si>
  <si>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</si>
  <si>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</si>
  <si>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</si>
  <si>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</si>
  <si>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</si>
  <si>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</si>
  <si>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</si>
  <si>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</si>
  <si>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</si>
  <si>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</si>
  <si>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</si>
  <si>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</si>
  <si>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</si>
  <si>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</si>
  <si>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</si>
  <si>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</si>
  <si>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</si>
  <si>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</si>
  <si>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</si>
  <si>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</si>
  <si>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</si>
  <si>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</si>
  <si>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</si>
  <si>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</si>
  <si>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</si>
  <si>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</si>
  <si>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</si>
  <si>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</si>
  <si>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</si>
  <si>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</si>
  <si>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</si>
  <si>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</si>
  <si>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</si>
  <si>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</si>
  <si>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</si>
  <si>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</si>
  <si>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</si>
  <si>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</si>
  <si>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</si>
  <si>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</si>
  <si>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</si>
  <si>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</si>
  <si>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</si>
  <si>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</si>
  <si>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</si>
  <si>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</si>
  <si>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</si>
  <si>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</si>
  <si>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</si>
  <si>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</si>
  <si>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</si>
  <si>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</si>
  <si>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</si>
  <si>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</si>
  <si>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</si>
  <si>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</si>
  <si>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</si>
  <si>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</si>
  <si>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</si>
  <si>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</si>
  <si>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</si>
  <si>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</si>
  <si>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</si>
  <si>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</si>
  <si>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</si>
  <si>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</si>
  <si>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</si>
  <si>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</si>
  <si>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</si>
  <si>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</si>
  <si>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</si>
  <si>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</si>
  <si>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</si>
  <si>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</si>
  <si>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</si>
  <si>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</si>
  <si>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</si>
  <si>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</si>
  <si>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</si>
  <si>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</si>
  <si>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</si>
  <si>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</si>
  <si>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</si>
  <si>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</si>
  <si>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</si>
  <si>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</si>
  <si>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</si>
  <si>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</si>
  <si>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</si>
  <si>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</si>
  <si>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</si>
  <si>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</si>
  <si>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</si>
  <si>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</si>
  <si>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</si>
  <si>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</si>
  <si>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</si>
  <si>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</si>
  <si>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</si>
  <si>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</si>
  <si>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</si>
  <si>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</si>
  <si>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</si>
  <si>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</si>
  <si>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</si>
  <si>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</si>
  <si>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</si>
  <si>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</si>
  <si>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</si>
  <si>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</si>
  <si>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</si>
  <si>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</si>
  <si>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</si>
  <si>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</si>
  <si>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</si>
  <si>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</si>
  <si>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</si>
  <si>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</si>
  <si>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</si>
  <si>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</si>
  <si>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</si>
  <si>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</si>
  <si>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</si>
  <si>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</si>
  <si>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</si>
  <si>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</si>
  <si>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</si>
  <si>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</si>
  <si>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</si>
  <si>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</si>
  <si>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</si>
  <si>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</si>
  <si>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</si>
  <si>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</si>
  <si>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</si>
  <si>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</si>
  <si>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</si>
  <si>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</si>
  <si>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</si>
  <si>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</si>
  <si>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</si>
  <si>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</si>
  <si>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</si>
  <si>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</si>
  <si>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</si>
  <si>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</si>
  <si>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</si>
  <si>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</si>
  <si>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</si>
  <si>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</si>
  <si>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</si>
  <si>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</si>
  <si>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</si>
  <si>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</si>
  <si>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</si>
  <si>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</si>
  <si>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</si>
  <si>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</si>
  <si>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</si>
  <si>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</si>
  <si>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</si>
  <si>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</si>
  <si>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</si>
  <si>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</si>
  <si>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</si>
  <si>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</si>
  <si>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</si>
  <si>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</si>
  <si>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</si>
  <si>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</si>
  <si>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</si>
  <si>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</si>
  <si>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</si>
  <si>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</si>
  <si>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</si>
  <si>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</si>
  <si>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</si>
  <si>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</si>
  <si>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</si>
  <si>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</si>
  <si>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</si>
  <si>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</si>
  <si>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</si>
  <si>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</si>
  <si>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</si>
  <si>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</si>
  <si>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</si>
  <si>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</si>
  <si>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</si>
  <si>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</si>
  <si>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</si>
  <si>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</si>
  <si>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</si>
  <si>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</si>
  <si>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</si>
  <si>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</si>
  <si>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</si>
  <si>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</si>
  <si>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</si>
  <si>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</si>
  <si>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</si>
  <si>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</si>
  <si>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</si>
  <si>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</si>
  <si>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</si>
  <si>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</si>
  <si>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</si>
  <si>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</si>
  <si>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</si>
  <si>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</si>
  <si>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</si>
  <si>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</si>
  <si>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</si>
  <si>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</si>
  <si>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</si>
  <si>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</si>
  <si>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</si>
  <si>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</si>
  <si>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</si>
  <si>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</si>
  <si>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</si>
  <si>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</si>
  <si>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</si>
  <si>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</si>
  <si>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</si>
  <si>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</si>
  <si>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</si>
  <si>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</si>
  <si>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</si>
  <si>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</si>
  <si>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</si>
  <si>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</si>
  <si>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</si>
  <si>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</si>
  <si>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</si>
  <si>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</si>
  <si>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</si>
  <si>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</si>
  <si>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</si>
  <si>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</si>
  <si>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</si>
  <si>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</si>
  <si>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</si>
  <si>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</si>
  <si>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</si>
  <si>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</si>
  <si>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</si>
  <si>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</si>
  <si>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</si>
  <si>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</si>
  <si>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</si>
  <si>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</si>
  <si>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</si>
  <si>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</si>
  <si>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</si>
  <si>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</si>
  <si>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</si>
  <si>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</si>
  <si>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</si>
  <si>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</si>
  <si>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</si>
  <si>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</si>
  <si>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</si>
  <si>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</si>
  <si>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</si>
  <si>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</si>
  <si>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</si>
  <si>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</si>
  <si>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</si>
  <si>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</si>
  <si>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</si>
  <si>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</si>
  <si>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</si>
  <si>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</si>
  <si>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</si>
  <si>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</si>
  <si>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</si>
  <si>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</si>
  <si>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</si>
  <si>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</si>
  <si>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</si>
  <si>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</si>
  <si>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</si>
  <si>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</si>
  <si>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</si>
  <si>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</si>
  <si>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</si>
  <si>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</si>
  <si>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</si>
  <si>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</si>
  <si>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</si>
  <si>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</si>
  <si>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</si>
  <si>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</si>
  <si>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</si>
  <si>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</si>
  <si>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</si>
  <si>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</si>
  <si>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</si>
  <si>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</si>
  <si>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</si>
  <si>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</si>
  <si>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</si>
  <si>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</si>
  <si>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</si>
  <si>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</si>
  <si>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</si>
  <si>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</si>
  <si>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</si>
  <si>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</si>
  <si>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</si>
  <si>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</si>
  <si>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</si>
  <si>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</si>
  <si>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</si>
  <si>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</si>
  <si>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</si>
  <si>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</si>
  <si>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</si>
  <si>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</si>
  <si>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</si>
  <si>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</si>
  <si>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</si>
  <si>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</si>
  <si>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</si>
  <si>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</si>
  <si>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</si>
  <si>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</si>
  <si>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</si>
  <si>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</si>
  <si>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</si>
  <si>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</si>
  <si>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</si>
  <si>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</si>
  <si>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</si>
  <si>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</si>
  <si>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</si>
  <si>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</si>
  <si>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</si>
  <si>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</si>
  <si>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</si>
  <si>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</si>
  <si>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</si>
  <si>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</si>
  <si>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</si>
  <si>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</si>
  <si>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</si>
  <si>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</si>
  <si>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</si>
  <si>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</si>
  <si>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</si>
  <si>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</si>
  <si>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</si>
  <si>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</si>
  <si>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</si>
  <si>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</si>
  <si>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</si>
  <si>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</si>
  <si>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</si>
  <si>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</si>
  <si>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</si>
  <si>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</si>
  <si>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</si>
  <si>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</si>
  <si>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</si>
  <si>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</si>
  <si>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</si>
  <si>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</si>
  <si>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</si>
  <si>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</si>
  <si>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</si>
  <si>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</si>
  <si>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</si>
  <si>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</si>
  <si>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</si>
  <si>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</si>
  <si>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</si>
  <si>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</si>
  <si>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</si>
  <si>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</si>
  <si>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</si>
  <si>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</si>
  <si>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</si>
  <si>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</si>
  <si>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</si>
  <si>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</si>
  <si>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</si>
  <si>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</si>
  <si>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</si>
  <si>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</si>
  <si>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</si>
  <si>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</si>
  <si>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</si>
  <si>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</si>
  <si>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</si>
  <si>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</si>
  <si>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</si>
  <si>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</si>
  <si>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</si>
  <si>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</si>
  <si>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</si>
  <si>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</si>
  <si>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</si>
  <si>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</si>
  <si>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</si>
  <si>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</si>
  <si>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</si>
  <si>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</si>
  <si>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</si>
  <si>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</si>
  <si>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</si>
  <si>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</si>
  <si>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</si>
  <si>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</si>
  <si>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</si>
  <si>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</si>
  <si>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</si>
  <si>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</si>
  <si>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</si>
  <si>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</si>
  <si>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</si>
  <si>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</si>
  <si>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</si>
  <si>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</si>
  <si>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</si>
  <si>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</si>
  <si>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</si>
  <si>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</si>
  <si>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</si>
  <si>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</si>
  <si>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</si>
  <si>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</si>
  <si>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</si>
  <si>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</si>
  <si>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</si>
  <si>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</si>
  <si>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</si>
  <si>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</si>
  <si>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</si>
  <si>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</si>
  <si>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</si>
  <si>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</si>
  <si>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</si>
  <si>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</si>
  <si>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</si>
  <si>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</si>
  <si>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</si>
  <si>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</si>
  <si>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</si>
  <si>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</si>
  <si>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</si>
  <si>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</si>
  <si>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</si>
  <si>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</si>
  <si>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</si>
  <si>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</si>
  <si>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</si>
  <si>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</si>
  <si>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</si>
  <si>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</si>
  <si>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</si>
  <si>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</si>
  <si>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</si>
  <si>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</si>
  <si>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</si>
  <si>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</si>
  <si>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</si>
  <si>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</si>
  <si>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</si>
  <si>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</si>
  <si>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</si>
  <si>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</si>
  <si>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</si>
  <si>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</si>
  <si>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</si>
  <si>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</si>
  <si>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</si>
  <si>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</si>
  <si>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</si>
  <si>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</si>
  <si>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</si>
  <si>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</si>
  <si>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</si>
  <si>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</si>
  <si>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</si>
  <si>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</si>
  <si>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</si>
  <si>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</si>
  <si>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</si>
  <si>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</si>
  <si>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</si>
  <si>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</si>
  <si>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</si>
  <si>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</si>
  <si>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</si>
  <si>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</si>
  <si>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</si>
  <si>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</si>
  <si>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</si>
  <si>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</si>
  <si>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</si>
  <si>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</si>
  <si>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</si>
  <si>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</si>
  <si>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</si>
  <si>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</si>
  <si>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</si>
  <si>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</si>
  <si>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</si>
  <si>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</si>
  <si>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</si>
  <si>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</si>
  <si>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</si>
  <si>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</si>
  <si>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</si>
  <si>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</si>
  <si>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</si>
  <si>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</si>
  <si>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</si>
  <si>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</si>
  <si>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</si>
  <si>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</si>
  <si>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</si>
  <si>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</si>
  <si>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</si>
  <si>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</si>
  <si>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</si>
  <si>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</si>
  <si>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</si>
  <si>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</si>
  <si>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</si>
  <si>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</si>
  <si>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</si>
  <si>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</si>
  <si>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</si>
  <si>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</si>
  <si>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</si>
  <si>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</si>
  <si>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</si>
  <si>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</si>
  <si>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</si>
  <si>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</si>
  <si>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</si>
  <si>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</si>
  <si>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</si>
  <si>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</si>
  <si>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</si>
  <si>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</si>
  <si>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</si>
  <si>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</si>
  <si>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</si>
  <si>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</si>
  <si>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</si>
  <si>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</si>
  <si>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</si>
  <si>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</si>
  <si>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</si>
  <si>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</si>
  <si>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</si>
  <si>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</si>
  <si>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</si>
  <si>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</si>
  <si>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</si>
  <si>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</si>
  <si>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</si>
  <si>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</si>
  <si>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</si>
  <si>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</si>
  <si>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</si>
  <si>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</si>
  <si>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</si>
  <si>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</si>
  <si>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</si>
  <si>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</si>
  <si>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</si>
  <si>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</si>
  <si>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</si>
  <si>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</si>
  <si>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</si>
  <si>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</si>
  <si>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</si>
  <si>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</si>
  <si>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</si>
  <si>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</si>
  <si>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</si>
  <si>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</si>
  <si>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</si>
  <si>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</si>
  <si>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</si>
  <si>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</si>
  <si>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</si>
  <si>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</si>
  <si>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</si>
  <si>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</si>
  <si>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</si>
  <si>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</si>
  <si>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</si>
  <si>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</si>
  <si>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</si>
  <si>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</si>
  <si>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</si>
  <si>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</si>
  <si>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</si>
  <si>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</si>
  <si>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</si>
  <si>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</si>
  <si>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</si>
  <si>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</si>
  <si>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</si>
  <si>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</si>
  <si>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</si>
  <si>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</si>
  <si>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</si>
  <si>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</si>
  <si>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</si>
  <si>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</si>
  <si>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</si>
  <si>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</si>
  <si>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</si>
  <si>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</si>
  <si>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</si>
  <si>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</si>
  <si>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</si>
  <si>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</si>
  <si>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</si>
  <si>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</si>
  <si>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</si>
  <si>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</si>
  <si>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</si>
  <si>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</si>
  <si>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</si>
  <si>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</si>
  <si>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</si>
  <si>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</si>
  <si>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</si>
  <si>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</si>
  <si>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</si>
  <si>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</si>
  <si>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</si>
  <si>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</si>
  <si>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</si>
  <si>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</si>
  <si>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</si>
  <si>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</si>
  <si>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</si>
  <si>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</si>
  <si>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</si>
  <si>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</si>
  <si>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</si>
  <si>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</si>
  <si>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</si>
  <si>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</si>
  <si>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</si>
  <si>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</si>
  <si>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</si>
  <si>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</si>
  <si>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</si>
  <si>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</si>
  <si>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</si>
  <si>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</si>
  <si>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</si>
  <si>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</si>
  <si>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</si>
  <si>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</si>
  <si>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</si>
  <si>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</si>
  <si>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</si>
  <si>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</si>
  <si>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</si>
  <si>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</si>
  <si>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</si>
  <si>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</si>
  <si>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</si>
  <si>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</si>
  <si>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</si>
  <si>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</si>
  <si>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</si>
  <si>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</si>
  <si>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</si>
  <si>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</si>
  <si>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</si>
  <si>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</si>
  <si>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</si>
  <si>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</si>
  <si>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</si>
  <si>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</si>
  <si>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</si>
  <si>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</si>
  <si>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</si>
  <si>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</si>
  <si>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</si>
  <si>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</si>
  <si>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</si>
  <si>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</si>
  <si>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</si>
  <si>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</si>
  <si>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</si>
  <si>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</si>
  <si>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</si>
  <si>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</si>
  <si>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</si>
  <si>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</si>
  <si>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</si>
  <si>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</si>
  <si>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</si>
  <si>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</si>
  <si>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</si>
  <si>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</si>
  <si>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</si>
  <si>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</si>
  <si>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</si>
  <si>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</si>
  <si>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</si>
  <si>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</si>
  <si>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</si>
  <si>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</si>
  <si>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</si>
  <si>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</si>
  <si>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</si>
  <si>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</si>
  <si>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</si>
  <si>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</si>
  <si>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</si>
  <si>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</si>
  <si>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</si>
  <si>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</si>
  <si>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</si>
  <si>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</si>
  <si>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</si>
  <si>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</si>
  <si>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</si>
  <si>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</si>
  <si>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</si>
  <si>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</si>
  <si>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</si>
  <si>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</si>
  <si>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</si>
  <si>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</si>
  <si>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</si>
  <si>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</si>
  <si>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</si>
  <si>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</si>
  <si>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</si>
  <si>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</si>
  <si>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</si>
  <si>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</si>
  <si>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</si>
  <si>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</si>
  <si>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</si>
  <si>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</si>
  <si>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</si>
  <si>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</si>
  <si>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</si>
  <si>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</si>
  <si>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</si>
  <si>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</si>
  <si>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</si>
  <si>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</si>
  <si>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</si>
  <si>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</si>
  <si>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</si>
  <si>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</si>
  <si>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</si>
  <si>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</si>
  <si>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</si>
  <si>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</si>
  <si>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</si>
  <si>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</si>
  <si>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</si>
  <si>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</si>
  <si>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</si>
  <si>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</si>
  <si>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</si>
  <si>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</si>
  <si>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</si>
  <si>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</si>
  <si>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</si>
  <si>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</si>
  <si>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</si>
  <si>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</si>
  <si>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</si>
  <si>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</si>
  <si>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</si>
  <si>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</si>
  <si>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</si>
  <si>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</si>
  <si>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</si>
  <si>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</si>
  <si>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</si>
  <si>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</si>
  <si>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</si>
  <si>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</si>
  <si>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</si>
  <si>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</si>
  <si>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</si>
  <si>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</si>
  <si>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</si>
  <si>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</si>
  <si>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</si>
  <si>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</si>
  <si>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</si>
  <si>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</si>
  <si>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</si>
  <si>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</si>
  <si>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</si>
  <si>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</si>
  <si>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</si>
  <si>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</si>
  <si>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</si>
  <si>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</si>
  <si>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</si>
  <si>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</si>
  <si>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</si>
  <si>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</si>
  <si>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</si>
  <si>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</si>
  <si>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</si>
  <si>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</si>
  <si>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</si>
  <si>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</si>
  <si>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</si>
  <si>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</si>
  <si>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</si>
  <si>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</si>
  <si>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</si>
  <si>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</si>
  <si>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</si>
  <si>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</si>
  <si>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</si>
  <si>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</si>
  <si>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</si>
  <si>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</si>
  <si>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</si>
  <si>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</si>
  <si>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</si>
  <si>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</si>
  <si>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</si>
  <si>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</si>
  <si>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</si>
  <si>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</si>
  <si>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</si>
  <si>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</si>
  <si>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</si>
  <si>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</si>
  <si>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</si>
  <si>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</si>
  <si>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</si>
  <si>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</si>
  <si>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</si>
  <si>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</si>
  <si>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</si>
  <si>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</si>
  <si>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</si>
  <si>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</si>
  <si>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</si>
  <si>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</si>
  <si>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</si>
  <si>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</si>
  <si>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</si>
  <si>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</si>
  <si>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</si>
  <si>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</si>
  <si>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</si>
  <si>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</si>
  <si>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</si>
  <si>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</si>
  <si>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</si>
  <si>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</si>
  <si>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</si>
  <si>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</si>
  <si>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</si>
  <si>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</si>
  <si>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</si>
  <si>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</si>
  <si>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</si>
  <si>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</si>
  <si>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</si>
  <si>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</si>
  <si>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</si>
  <si>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</si>
  <si>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</si>
  <si>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</si>
  <si>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</si>
  <si>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</si>
  <si>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</si>
  <si>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</si>
  <si>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</si>
  <si>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</si>
  <si>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</si>
  <si>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</si>
  <si>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</si>
  <si>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</si>
  <si>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</si>
  <si>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</si>
  <si>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</si>
  <si>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</si>
  <si>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</si>
  <si>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</si>
  <si>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</si>
  <si>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</si>
  <si>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</si>
  <si>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</si>
  <si>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</si>
  <si>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</si>
  <si>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</si>
  <si>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</si>
  <si>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</si>
  <si>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</si>
  <si>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</si>
  <si>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</si>
  <si>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</si>
  <si>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</si>
  <si>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</si>
  <si>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</si>
  <si>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</si>
  <si>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</si>
  <si>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</si>
  <si>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</si>
  <si>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</si>
  <si>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</si>
  <si>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</si>
  <si>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</si>
  <si>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</si>
  <si>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</si>
  <si>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</si>
  <si>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</si>
  <si>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</si>
  <si>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</si>
  <si>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</si>
  <si>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</si>
  <si>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</si>
  <si>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</si>
  <si>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</si>
  <si>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</si>
  <si>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</si>
  <si>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</si>
  <si>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</si>
  <si>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</si>
  <si>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</si>
  <si>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</si>
  <si>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</si>
  <si>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</si>
  <si>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</si>
  <si>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</si>
  <si>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</si>
  <si>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</si>
  <si>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</si>
  <si>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</si>
  <si>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</si>
  <si>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</si>
  <si>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</si>
  <si>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</si>
  <si>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</si>
  <si>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</si>
  <si>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</si>
  <si>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</si>
  <si>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</si>
  <si>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</si>
  <si>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</si>
  <si>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</si>
  <si>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</si>
  <si>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</si>
  <si>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</si>
  <si>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</si>
  <si>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</si>
  <si>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</si>
  <si>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</si>
  <si>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</si>
  <si>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</si>
  <si>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</si>
  <si>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</si>
  <si>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</si>
  <si>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</si>
  <si>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</si>
  <si>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</si>
  <si>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</si>
  <si>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</si>
  <si>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</si>
  <si>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</si>
  <si>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</si>
  <si>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</si>
  <si>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</si>
  <si>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</si>
  <si>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</si>
  <si>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</si>
  <si>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</si>
  <si>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</si>
  <si>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</si>
  <si>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</si>
  <si>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</si>
  <si>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</si>
  <si>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</si>
  <si>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</si>
  <si>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</si>
  <si>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</si>
  <si>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</si>
  <si>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</si>
  <si>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</si>
  <si>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</si>
  <si>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</si>
  <si>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</si>
  <si>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</si>
  <si>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</si>
  <si>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</si>
  <si>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</si>
  <si>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</si>
  <si>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</si>
  <si>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</si>
  <si>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</si>
  <si>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</si>
  <si>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</si>
  <si>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</si>
  <si>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</si>
  <si>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</si>
  <si>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</si>
  <si>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</si>
  <si>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</si>
  <si>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</si>
  <si>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</si>
  <si>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</si>
  <si>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</si>
  <si>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</si>
  <si>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</si>
  <si>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</si>
  <si>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</si>
  <si>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</si>
  <si>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</si>
  <si>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</si>
  <si>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</si>
  <si>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</si>
  <si>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</si>
  <si>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</si>
  <si>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</si>
  <si>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</si>
  <si>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</si>
  <si>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</si>
  <si>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</si>
  <si>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</si>
  <si>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</si>
  <si>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</si>
  <si>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</si>
  <si>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</si>
  <si>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</si>
  <si>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</si>
  <si>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</si>
  <si>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</si>
  <si>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</si>
  <si>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</si>
  <si>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</si>
  <si>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</si>
  <si>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</si>
  <si>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</si>
  <si>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</si>
  <si>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</si>
  <si>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</si>
  <si>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</si>
  <si>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</si>
  <si>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</si>
  <si>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</si>
  <si>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</si>
  <si>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</si>
  <si>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</si>
  <si>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</si>
  <si>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</si>
  <si>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</si>
  <si>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</si>
  <si>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</si>
  <si>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</si>
  <si>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</si>
  <si>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</si>
  <si>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</si>
  <si>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</si>
  <si>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</si>
  <si>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</si>
  <si>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</si>
  <si>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</si>
  <si>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</si>
  <si>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</si>
  <si>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</si>
  <si>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</si>
  <si>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</si>
  <si>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</si>
  <si>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</si>
  <si>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</si>
  <si>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</si>
  <si>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</si>
  <si>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</si>
  <si>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</si>
  <si>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</si>
  <si>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</si>
  <si>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</si>
  <si>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</si>
  <si>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</si>
  <si>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</si>
  <si>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</si>
  <si>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</si>
  <si>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</si>
  <si>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</si>
  <si>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</si>
  <si>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</si>
  <si>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</si>
  <si>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</si>
  <si>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</si>
  <si>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</si>
  <si>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</si>
  <si>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</si>
  <si>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</si>
  <si>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</si>
  <si>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</si>
  <si>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</si>
  <si>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</si>
  <si>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</si>
  <si>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</si>
  <si>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</si>
  <si>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</si>
  <si>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</si>
  <si>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</si>
  <si>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</si>
  <si>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</si>
  <si>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</si>
  <si>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</si>
  <si>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</si>
  <si>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</si>
  <si>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</si>
  <si>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</si>
  <si>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</si>
  <si>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</si>
  <si>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</si>
  <si>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</si>
  <si>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</si>
  <si>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</si>
  <si>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</si>
  <si>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</si>
  <si>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</si>
  <si>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</si>
  <si>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</si>
  <si>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</si>
  <si>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</si>
  <si>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</si>
  <si>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</si>
  <si>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</si>
  <si>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</si>
  <si>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</si>
  <si>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</si>
  <si>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</si>
  <si>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</si>
  <si>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</si>
  <si>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</si>
  <si>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</si>
  <si>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</si>
  <si>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</si>
  <si>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</si>
  <si>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</si>
  <si>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</si>
  <si>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</si>
  <si>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</si>
  <si>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</si>
  <si>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</si>
  <si>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</si>
  <si>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</si>
  <si>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</si>
  <si>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</si>
  <si>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</si>
  <si>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</si>
  <si>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</si>
  <si>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</si>
  <si>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</si>
  <si>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</si>
  <si>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</si>
  <si>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</si>
  <si>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</si>
  <si>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</si>
  <si>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</si>
  <si>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</si>
  <si>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</si>
  <si>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</si>
  <si>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</si>
  <si>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</si>
  <si>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</si>
  <si>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</si>
  <si>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</si>
  <si>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</si>
  <si>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</si>
  <si>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</si>
  <si>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</si>
  <si>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</si>
  <si>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</si>
  <si>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</si>
  <si>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</si>
  <si>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</si>
  <si>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</si>
  <si>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</si>
  <si>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</si>
  <si>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</si>
  <si>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</si>
  <si>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</si>
  <si>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</si>
  <si>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</si>
  <si>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</si>
  <si>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</si>
  <si>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</si>
  <si>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</si>
  <si>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</si>
  <si>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</si>
  <si>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</si>
  <si>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</si>
  <si>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</si>
  <si>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</si>
  <si>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</si>
  <si>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</si>
  <si>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</si>
  <si>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</si>
  <si>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</si>
  <si>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</si>
  <si>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</si>
  <si>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</si>
  <si>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</si>
  <si>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</si>
  <si>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</si>
  <si>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</si>
  <si>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</si>
  <si>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</si>
  <si>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</si>
  <si>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</si>
  <si>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</si>
  <si>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</si>
  <si>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</si>
  <si>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</si>
  <si>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</si>
  <si>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</si>
  <si>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</si>
  <si>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</si>
  <si>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</si>
  <si>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</si>
  <si>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</si>
  <si>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</si>
  <si>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</si>
  <si>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</si>
  <si>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</si>
  <si>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</si>
  <si>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</si>
  <si>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</si>
  <si>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</si>
  <si>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</si>
  <si>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</si>
  <si>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</si>
  <si>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</si>
  <si>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</si>
  <si>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</si>
  <si>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</si>
  <si>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</si>
  <si>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</si>
  <si>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</si>
  <si>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</si>
  <si>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</si>
  <si>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</si>
  <si>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</si>
  <si>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</si>
  <si>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</si>
  <si>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</si>
  <si>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</si>
  <si>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</si>
  <si>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</si>
  <si>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</si>
  <si>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</si>
  <si>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</si>
  <si>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</si>
  <si>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</si>
  <si>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</si>
  <si>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</si>
  <si>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</si>
  <si>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</si>
  <si>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</si>
  <si>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</si>
  <si>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</si>
  <si>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</si>
  <si>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</si>
  <si>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</si>
  <si>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</si>
  <si>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</si>
  <si>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</si>
  <si>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</si>
  <si>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</si>
  <si>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</si>
  <si>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</si>
  <si>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</si>
  <si>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</si>
  <si>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</si>
  <si>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</si>
  <si>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</si>
  <si>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</si>
  <si>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</si>
  <si>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</si>
  <si>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</si>
  <si>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</si>
  <si>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</si>
  <si>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</si>
  <si>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</si>
  <si>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</si>
  <si>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</si>
  <si>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</si>
  <si>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</si>
  <si>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</si>
  <si>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</si>
  <si>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</si>
  <si>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</si>
  <si>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</si>
  <si>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</si>
  <si>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</si>
  <si>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</si>
  <si>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</si>
  <si>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</si>
  <si>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</si>
  <si>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</si>
  <si>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</si>
  <si>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</si>
  <si>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</si>
  <si>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</si>
  <si>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</si>
  <si>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</si>
  <si>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</si>
  <si>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</si>
  <si>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</si>
  <si>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</si>
  <si>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</si>
  <si>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</si>
  <si>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</si>
  <si>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</si>
  <si>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</si>
  <si>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</si>
  <si>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</si>
  <si>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</si>
  <si>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</si>
  <si>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</si>
  <si>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</si>
  <si>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</si>
  <si>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</si>
  <si>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</si>
  <si>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</si>
  <si>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</si>
  <si>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</si>
  <si>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</si>
  <si>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</si>
  <si>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</si>
  <si>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</si>
  <si>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</si>
  <si>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</si>
  <si>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</si>
  <si>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</si>
  <si>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</si>
  <si>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</si>
  <si>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</si>
  <si>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</si>
  <si>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</si>
  <si>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</si>
  <si>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</si>
  <si>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</si>
  <si>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</si>
  <si>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</si>
  <si>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</si>
  <si>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</si>
  <si>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</si>
  <si>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</si>
  <si>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</si>
  <si>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</si>
  <si>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</si>
  <si>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</si>
  <si>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</si>
  <si>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</si>
  <si>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</si>
  <si>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</si>
  <si>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</si>
  <si>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</si>
  <si>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</si>
  <si>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</si>
  <si>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</si>
  <si>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</si>
  <si>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</si>
  <si>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</si>
  <si>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</si>
  <si>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</si>
  <si>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</si>
  <si>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</si>
  <si>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</si>
  <si>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</si>
  <si>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</si>
  <si>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</si>
  <si>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</si>
  <si>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</si>
  <si>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</si>
  <si>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</si>
  <si>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</si>
  <si>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</si>
  <si>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</si>
  <si>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</si>
  <si>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</si>
  <si>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</si>
  <si>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</si>
  <si>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</si>
  <si>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</si>
  <si>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</si>
  <si>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</si>
  <si>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</si>
  <si>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</si>
  <si>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</si>
  <si>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</si>
  <si>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</si>
  <si>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</si>
  <si>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</si>
  <si>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</si>
  <si>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</si>
  <si>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</si>
  <si>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</si>
  <si>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</si>
  <si>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</si>
  <si>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</si>
  <si>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</si>
  <si>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</si>
  <si>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</si>
  <si>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</si>
  <si>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</si>
  <si>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</si>
  <si>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</si>
  <si>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</si>
  <si>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</si>
  <si>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</si>
  <si>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</si>
  <si>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</si>
  <si>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</si>
  <si>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</si>
  <si>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</si>
  <si>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</si>
  <si>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</si>
  <si>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</si>
  <si>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</si>
  <si>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</si>
  <si>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</si>
  <si>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</si>
  <si>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</si>
  <si>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</si>
  <si>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</si>
  <si>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</si>
  <si>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</si>
  <si>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</si>
  <si>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</si>
  <si>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</si>
  <si>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</si>
  <si>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</si>
  <si>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</si>
  <si>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</si>
  <si>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</si>
  <si>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</si>
  <si>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</si>
  <si>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</si>
  <si>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</si>
  <si>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</si>
  <si>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</si>
  <si>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</si>
  <si>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</si>
  <si>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</si>
  <si>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</si>
  <si>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</si>
  <si>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</si>
  <si>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</si>
  <si>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</si>
  <si>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</si>
  <si>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</si>
  <si>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</si>
  <si>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</si>
  <si>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</si>
  <si>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</si>
  <si>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</si>
  <si>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</si>
  <si>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</si>
  <si>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</si>
  <si>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</si>
  <si>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</si>
  <si>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</si>
  <si>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</si>
  <si>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</si>
  <si>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</si>
  <si>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</si>
  <si>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</si>
  <si>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</si>
  <si>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</si>
  <si>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</si>
  <si>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</si>
  <si>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</si>
  <si>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</si>
  <si>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</si>
  <si>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</si>
  <si>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</si>
  <si>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</si>
  <si>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</si>
  <si>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</si>
  <si>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</si>
  <si>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</si>
  <si>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</si>
  <si>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</si>
  <si>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</si>
  <si>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</si>
  <si>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</si>
  <si>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</si>
  <si>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</si>
  <si>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</si>
  <si>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</si>
  <si>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</si>
  <si>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</si>
  <si>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</si>
  <si>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</si>
  <si>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</si>
  <si>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</si>
  <si>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</si>
  <si>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</si>
  <si>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</si>
  <si>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</si>
  <si>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</si>
  <si>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</si>
  <si>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</si>
  <si>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</si>
  <si>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</si>
  <si>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</si>
  <si>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</si>
  <si>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</si>
  <si>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</si>
  <si>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</si>
  <si>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</si>
  <si>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</si>
  <si>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</si>
  <si>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</si>
  <si>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</si>
  <si>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</si>
  <si>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</si>
  <si>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</si>
  <si>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</si>
  <si>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</si>
  <si>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</si>
  <si>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</si>
  <si>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</si>
  <si>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</si>
  <si>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</si>
  <si>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</si>
  <si>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</si>
  <si>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</si>
  <si>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</si>
  <si>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</si>
  <si>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</si>
  <si>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</si>
  <si>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</si>
  <si>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</si>
  <si>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</si>
  <si>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</si>
  <si>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</si>
  <si>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</si>
  <si>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</si>
  <si>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</si>
  <si>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</si>
  <si>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</si>
  <si>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</si>
  <si>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</si>
  <si>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</si>
  <si>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</si>
  <si>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</si>
  <si>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</si>
  <si>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</si>
  <si>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</si>
  <si>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</si>
  <si>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</si>
  <si>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</si>
  <si>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</si>
  <si>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</si>
  <si>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</si>
  <si>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</si>
  <si>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</si>
  <si>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</si>
  <si>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</si>
  <si>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</si>
  <si>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</si>
  <si>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</si>
  <si>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</si>
  <si>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</si>
  <si>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</si>
  <si>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</si>
  <si>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</si>
  <si>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</si>
  <si>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</si>
  <si>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</si>
  <si>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</si>
  <si>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</si>
  <si>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</si>
  <si>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</si>
  <si>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</si>
  <si>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</si>
  <si>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</si>
  <si>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</si>
  <si>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</si>
  <si>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</si>
  <si>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</si>
  <si>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</si>
  <si>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</si>
  <si>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</si>
  <si>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</si>
  <si>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</si>
  <si>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</si>
  <si>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</si>
  <si>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</si>
  <si>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</si>
  <si>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</si>
  <si>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</si>
  <si>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</si>
  <si>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</si>
  <si>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</si>
  <si>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</si>
  <si>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</si>
  <si>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</si>
  <si>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</si>
  <si>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</si>
  <si>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</si>
  <si>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</si>
  <si>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</si>
  <si>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</si>
  <si>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</si>
  <si>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</si>
  <si>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</si>
  <si>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</si>
  <si>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</si>
  <si>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</si>
  <si>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</si>
  <si>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</si>
  <si>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</si>
  <si>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</si>
  <si>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</si>
  <si>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</si>
  <si>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</si>
  <si>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</si>
  <si>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</si>
  <si>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</si>
  <si>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</si>
  <si>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</si>
  <si>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</si>
  <si>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</si>
  <si>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</si>
  <si>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</si>
  <si>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</si>
  <si>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</si>
  <si>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</si>
  <si>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</si>
  <si>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</si>
  <si>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</si>
  <si>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</si>
  <si>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</si>
  <si>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</si>
  <si>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</si>
  <si>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</si>
  <si>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</si>
  <si>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</si>
  <si>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</si>
  <si>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</si>
  <si>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</si>
  <si>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</si>
  <si>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</si>
  <si>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</si>
  <si>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</si>
  <si>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</si>
  <si>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</si>
  <si>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</si>
  <si>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</si>
  <si>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</si>
  <si>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</si>
  <si>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</si>
  <si>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</si>
  <si>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</si>
  <si>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</si>
  <si>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</si>
  <si>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</si>
  <si>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</si>
  <si>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</si>
  <si>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</si>
  <si>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</si>
  <si>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</si>
  <si>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</si>
  <si>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</si>
  <si>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</si>
  <si>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</si>
  <si>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</si>
  <si>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</si>
  <si>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</si>
  <si>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</si>
  <si>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</si>
  <si>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</si>
  <si>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</si>
  <si>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</si>
  <si>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</si>
  <si>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</si>
  <si>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</si>
  <si>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</si>
  <si>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</si>
  <si>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</si>
  <si>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</si>
  <si>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</si>
  <si>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</si>
  <si>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</si>
  <si>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</si>
  <si>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</si>
  <si>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</si>
  <si>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</si>
  <si>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</si>
  <si>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</si>
  <si>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</si>
  <si>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</si>
  <si>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</si>
  <si>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</si>
  <si>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</si>
  <si>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</si>
  <si>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</si>
  <si>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</si>
  <si>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</si>
  <si>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</si>
  <si>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</si>
  <si>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</si>
  <si>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</si>
  <si>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</si>
  <si>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</si>
  <si>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</si>
  <si>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</si>
  <si>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</si>
  <si>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</si>
  <si>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</si>
  <si>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</si>
  <si>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</si>
  <si>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</si>
  <si>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</si>
  <si>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</si>
  <si>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</si>
  <si>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</si>
  <si>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</si>
  <si>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</si>
  <si>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</si>
  <si>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</si>
  <si>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</si>
  <si>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</si>
  <si>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</si>
  <si>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</si>
  <si>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</si>
  <si>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</si>
  <si>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</si>
  <si>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</si>
  <si>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</si>
  <si>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</si>
  <si>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</si>
  <si>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</si>
  <si>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</si>
  <si>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</si>
  <si>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</si>
  <si>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</si>
  <si>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</si>
  <si>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</si>
  <si>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</si>
  <si>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</si>
  <si>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</si>
  <si>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</si>
  <si>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</si>
  <si>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</si>
  <si>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</si>
  <si>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</si>
  <si>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</si>
  <si>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</si>
  <si>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</si>
  <si>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</si>
  <si>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</si>
  <si>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</si>
  <si>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</si>
  <si>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</si>
  <si>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</si>
  <si>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</si>
  <si>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</si>
  <si>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</si>
  <si>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</si>
  <si>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</si>
  <si>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</si>
  <si>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</si>
  <si>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</si>
  <si>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</si>
  <si>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</si>
  <si>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</si>
  <si>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</si>
  <si>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</si>
  <si>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</si>
  <si>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</si>
  <si>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</si>
  <si>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</si>
  <si>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</si>
  <si>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</si>
  <si>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</si>
  <si>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</si>
  <si>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</si>
  <si>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</si>
  <si>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</si>
  <si>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</si>
  <si>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</si>
  <si>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</si>
  <si>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</si>
  <si>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</si>
  <si>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</si>
  <si>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</si>
  <si>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</si>
  <si>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</si>
  <si>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</si>
  <si>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</si>
  <si>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</si>
  <si>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</si>
  <si>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</si>
  <si>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</si>
  <si>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</si>
  <si>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</si>
  <si>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</si>
  <si>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</si>
  <si>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</si>
  <si>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</si>
  <si>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</si>
  <si>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</si>
  <si>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</si>
  <si>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</si>
  <si>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</si>
  <si>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</si>
  <si>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</si>
  <si>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</si>
  <si>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</si>
  <si>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</si>
  <si>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</si>
  <si>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</si>
  <si>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</si>
  <si>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</si>
  <si>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</si>
  <si>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</si>
  <si>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</si>
  <si>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</si>
  <si>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</si>
  <si>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</si>
  <si>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</si>
  <si>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</si>
  <si>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</si>
  <si>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</si>
  <si>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</si>
  <si>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</si>
  <si>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</si>
  <si>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</si>
  <si>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</si>
  <si>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</si>
  <si>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</si>
  <si>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</si>
  <si>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</si>
  <si>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</si>
  <si>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</si>
  <si>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</si>
  <si>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</si>
  <si>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</si>
  <si>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</si>
  <si>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</si>
  <si>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</si>
  <si>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</si>
  <si>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</si>
  <si>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</si>
  <si>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</si>
  <si>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</si>
  <si>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</si>
  <si>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</si>
  <si>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</si>
  <si>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</si>
  <si>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</si>
  <si>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</si>
  <si>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</si>
  <si>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</si>
  <si>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</si>
  <si>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</si>
  <si>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</si>
  <si>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</si>
  <si>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</si>
  <si>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</si>
  <si>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</si>
  <si>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</si>
  <si>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</si>
  <si>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</si>
  <si>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</si>
  <si>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</si>
  <si>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</si>
  <si>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</si>
  <si>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</si>
  <si>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</si>
  <si>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</si>
  <si>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</si>
  <si>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</si>
  <si>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</si>
  <si>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</si>
  <si>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</si>
  <si>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</si>
  <si>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</si>
  <si>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</si>
  <si>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</si>
  <si>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</si>
  <si>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</si>
  <si>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</si>
  <si>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</si>
  <si>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</si>
  <si>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</si>
  <si>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</si>
  <si>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</si>
  <si>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</si>
  <si>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</si>
  <si>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</si>
  <si>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</si>
  <si>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</si>
  <si>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</si>
  <si>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</si>
  <si>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</si>
  <si>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</si>
  <si>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</si>
  <si>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</si>
  <si>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</si>
  <si>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</si>
  <si>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</si>
  <si>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</si>
  <si>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</si>
  <si>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</si>
  <si>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</si>
  <si>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</si>
  <si>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</si>
  <si>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</si>
  <si>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</si>
  <si>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</si>
  <si>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</si>
  <si>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</si>
  <si>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</si>
  <si>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</si>
  <si>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</si>
  <si>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</si>
  <si>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</si>
  <si>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</si>
  <si>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</si>
  <si>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</si>
  <si>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</si>
  <si>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</si>
  <si>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</si>
  <si>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</si>
  <si>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</si>
  <si>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</si>
  <si>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</si>
  <si>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</si>
  <si>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</si>
  <si>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</si>
  <si>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</si>
  <si>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</si>
  <si>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</si>
  <si>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</si>
  <si>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</si>
  <si>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</si>
  <si>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</si>
  <si>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</si>
  <si>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</si>
  <si>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</si>
  <si>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</si>
  <si>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</si>
  <si>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</si>
  <si>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</si>
  <si>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</si>
  <si>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</si>
  <si>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</si>
  <si>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</si>
  <si>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</si>
  <si>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</si>
  <si>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</si>
  <si>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</si>
  <si>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</si>
  <si>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</si>
  <si>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</si>
  <si>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</si>
  <si>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</si>
  <si>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</si>
  <si>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</si>
  <si>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</si>
  <si>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</si>
  <si>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</si>
  <si>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</si>
  <si>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</si>
  <si>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</si>
  <si>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</si>
  <si>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</si>
  <si>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</si>
  <si>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</si>
  <si>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</si>
  <si>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</si>
  <si>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</si>
  <si>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</si>
  <si>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</si>
  <si>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</si>
  <si>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</si>
  <si>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</si>
  <si>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</si>
  <si>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</si>
  <si>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</si>
  <si>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</si>
  <si>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</si>
  <si>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</si>
  <si>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</si>
  <si>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</si>
  <si>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</si>
  <si>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</si>
  <si>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</si>
  <si>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</si>
  <si>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</si>
  <si>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</si>
  <si>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</si>
  <si>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</si>
  <si>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</si>
  <si>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</si>
  <si>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</si>
  <si>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</si>
  <si>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</si>
  <si>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</si>
  <si>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</si>
  <si>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</si>
  <si>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</si>
  <si>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</si>
  <si>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</si>
  <si>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</si>
  <si>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</si>
  <si>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</si>
  <si>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</si>
  <si>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</si>
  <si>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</si>
  <si>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</si>
  <si>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</si>
  <si>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</si>
  <si>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</si>
  <si>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</si>
  <si>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</si>
  <si>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</si>
  <si>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</si>
  <si>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</si>
  <si>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</si>
  <si>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</si>
  <si>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</si>
  <si>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</si>
  <si>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</si>
  <si>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</si>
  <si>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</si>
  <si>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</si>
  <si>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</si>
  <si>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</si>
  <si>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</si>
  <si>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</si>
  <si>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</si>
  <si>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</si>
  <si>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</si>
  <si>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</si>
  <si>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</si>
  <si>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</si>
  <si>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</si>
  <si>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</si>
  <si>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</si>
  <si>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</si>
  <si>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</si>
  <si>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</si>
  <si>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</si>
  <si>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</si>
  <si>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</si>
  <si>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</si>
  <si>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</si>
  <si>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</si>
  <si>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</si>
  <si>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</si>
  <si>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</si>
  <si>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</si>
  <si>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</si>
  <si>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</si>
  <si>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</si>
  <si>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</si>
  <si>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</si>
  <si>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</si>
  <si>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</si>
  <si>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</si>
  <si>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</si>
  <si>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</si>
  <si>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</si>
  <si>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</si>
  <si>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</si>
  <si>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</si>
  <si>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</si>
  <si>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</si>
  <si>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</si>
  <si>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</si>
  <si>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</si>
  <si>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</si>
  <si>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</si>
  <si>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</si>
  <si>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</si>
  <si>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</si>
  <si>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</si>
  <si>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</si>
  <si>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</si>
  <si>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</si>
  <si>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</si>
  <si>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</si>
  <si>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</si>
  <si>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</si>
  <si>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</si>
  <si>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</si>
  <si>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</si>
  <si>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</si>
  <si>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</si>
  <si>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</si>
  <si>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</si>
  <si>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</si>
  <si>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</si>
  <si>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</si>
  <si>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</si>
  <si>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</si>
  <si>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</si>
  <si>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</si>
  <si>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</si>
  <si>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</si>
  <si>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</si>
  <si>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</si>
  <si>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</si>
  <si>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</si>
  <si>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</si>
  <si>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</si>
  <si>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</si>
  <si>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</si>
  <si>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</si>
  <si>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</si>
  <si>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</si>
  <si>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</si>
  <si>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</si>
  <si>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</si>
  <si>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</si>
  <si>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</si>
  <si>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</si>
  <si>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</si>
  <si>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</si>
  <si>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</si>
  <si>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</si>
  <si>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</si>
  <si>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</si>
  <si>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</si>
  <si>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</si>
  <si>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</si>
  <si>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</si>
  <si>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</si>
  <si>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</si>
  <si>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</si>
  <si>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</si>
  <si>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</si>
  <si>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</si>
  <si>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</si>
  <si>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</si>
  <si>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</si>
  <si>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</si>
  <si>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</si>
  <si>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</si>
  <si>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</si>
  <si>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</si>
  <si>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</si>
  <si>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</si>
  <si>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</si>
  <si>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</si>
  <si>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</si>
  <si>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</si>
  <si>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</si>
  <si>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</si>
  <si>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</si>
  <si>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</si>
  <si>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</si>
  <si>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</si>
  <si>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</si>
  <si>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</si>
  <si>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</si>
  <si>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</si>
  <si>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</si>
  <si>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</si>
  <si>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</si>
  <si>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</si>
  <si>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</si>
  <si>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</si>
  <si>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</si>
  <si>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</si>
  <si>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</si>
  <si>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</si>
  <si>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</si>
  <si>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</si>
  <si>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</si>
  <si>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</si>
  <si>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</si>
  <si>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</si>
  <si>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</si>
  <si>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</si>
  <si>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</si>
  <si>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</si>
  <si>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</si>
  <si>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</si>
  <si>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</si>
  <si>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</si>
  <si>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</si>
  <si>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</si>
  <si>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</si>
  <si>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</si>
  <si>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</si>
  <si>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</si>
  <si>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</si>
  <si>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</si>
  <si>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</si>
  <si>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</si>
  <si>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</si>
  <si>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</si>
  <si>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</si>
  <si>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</si>
  <si>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</si>
  <si>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</si>
  <si>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</si>
  <si>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</si>
  <si>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</si>
  <si>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</si>
  <si>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</si>
  <si>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</si>
  <si>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</si>
  <si>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</si>
  <si>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</si>
  <si>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</si>
  <si>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</si>
  <si>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</si>
  <si>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</si>
  <si>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</si>
  <si>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</si>
  <si>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</si>
  <si>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</si>
  <si>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</si>
  <si>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</si>
  <si>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</si>
  <si>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</si>
  <si>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</si>
  <si>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</si>
  <si>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</si>
  <si>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</si>
  <si>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</si>
  <si>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</si>
  <si>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</si>
  <si>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</si>
  <si>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</si>
  <si>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</si>
  <si>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</si>
  <si>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</si>
  <si>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</si>
  <si>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</si>
  <si>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</si>
  <si>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</si>
  <si>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</si>
  <si>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</si>
  <si>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</si>
  <si>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</si>
  <si>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</si>
  <si>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</si>
  <si>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</si>
  <si>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</si>
  <si>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</si>
  <si>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</si>
  <si>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</si>
  <si>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</si>
  <si>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</si>
  <si>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</si>
  <si>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</si>
  <si>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</si>
  <si>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</si>
  <si>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</si>
  <si>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</si>
  <si>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</si>
  <si>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</si>
  <si>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</si>
  <si>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</si>
  <si>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</si>
  <si>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</si>
  <si>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</si>
  <si>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</si>
  <si>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</si>
  <si>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</si>
  <si>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</si>
  <si>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</si>
  <si>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</si>
  <si>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</si>
  <si>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</si>
  <si>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</si>
  <si>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</si>
  <si>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</si>
  <si>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</si>
  <si>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</si>
  <si>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</si>
  <si>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</si>
  <si>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</si>
  <si>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</si>
  <si>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</si>
  <si>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</si>
  <si>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</si>
  <si>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</si>
  <si>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</si>
  <si>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</si>
  <si>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</si>
  <si>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</si>
  <si>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</si>
  <si>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</si>
  <si>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</si>
  <si>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</si>
  <si>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</si>
  <si>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</si>
  <si>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</si>
  <si>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</si>
  <si>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</si>
  <si>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</si>
  <si>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</si>
  <si>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</si>
  <si>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</si>
  <si>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</si>
  <si>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</si>
  <si>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</si>
  <si>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</si>
  <si>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</si>
  <si>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</si>
  <si>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</si>
  <si>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</si>
  <si>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</si>
  <si>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</si>
  <si>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</si>
  <si>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</si>
  <si>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</si>
  <si>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</si>
  <si>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</si>
  <si>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</si>
  <si>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</si>
  <si>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</si>
  <si>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</si>
  <si>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</si>
  <si>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</si>
  <si>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</si>
  <si>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</si>
  <si>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</si>
  <si>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</si>
  <si>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</si>
  <si>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</si>
  <si>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</si>
  <si>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</si>
  <si>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</si>
  <si>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</si>
  <si>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</si>
  <si>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</si>
  <si>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</si>
  <si>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</si>
  <si>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</si>
  <si>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</si>
  <si>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</si>
  <si>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</si>
  <si>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</si>
  <si>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</si>
  <si>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</si>
  <si>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</si>
  <si>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</si>
  <si>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</si>
  <si>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</si>
  <si>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</si>
  <si>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</si>
  <si>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</si>
  <si>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</si>
  <si>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</si>
  <si>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</si>
  <si>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</si>
  <si>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</si>
  <si>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</si>
  <si>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</si>
  <si>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</si>
  <si>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</si>
  <si>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</si>
  <si>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</si>
  <si>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</si>
  <si>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</si>
  <si>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</si>
  <si>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</si>
  <si>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</si>
  <si>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</si>
  <si>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</si>
  <si>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</si>
  <si>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</si>
  <si>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</si>
  <si>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</si>
  <si>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</si>
  <si>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</si>
  <si>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</si>
  <si>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</si>
  <si>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</si>
  <si>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</si>
  <si>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</si>
  <si>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</si>
  <si>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</si>
  <si>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</si>
  <si>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</si>
  <si>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</si>
  <si>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</si>
  <si>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</si>
  <si>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</si>
  <si>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</si>
  <si>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</si>
  <si>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</si>
  <si>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</si>
  <si>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</si>
  <si>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</si>
  <si>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</si>
  <si>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</si>
  <si>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</si>
  <si>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</si>
  <si>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</si>
  <si>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</si>
  <si>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</si>
  <si>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</si>
  <si>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</si>
  <si>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</si>
  <si>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</si>
  <si>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</si>
  <si>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</si>
  <si>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</si>
  <si>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</si>
  <si>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</si>
  <si>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</si>
  <si>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</si>
  <si>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</si>
  <si>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</si>
  <si>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</si>
  <si>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</si>
  <si>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</si>
  <si>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</si>
  <si>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</si>
  <si>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</si>
  <si>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</si>
  <si>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</si>
  <si>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</si>
  <si>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</si>
  <si>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</si>
  <si>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</si>
  <si>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</si>
  <si>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</si>
  <si>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</si>
  <si>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</si>
  <si>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</si>
  <si>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</si>
  <si>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</si>
  <si>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</si>
  <si>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</si>
  <si>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</si>
  <si>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</si>
  <si>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</si>
  <si>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</si>
  <si>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</si>
  <si>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</si>
  <si>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</si>
  <si>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</si>
  <si>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</si>
  <si>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</si>
  <si>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</si>
  <si>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</si>
  <si>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</si>
  <si>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</si>
  <si>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</si>
  <si>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</si>
  <si>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</si>
  <si>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</si>
  <si>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</si>
  <si>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</si>
  <si>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</si>
  <si>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</si>
  <si>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</si>
  <si>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</si>
  <si>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</si>
  <si>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</si>
  <si>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</si>
  <si>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</si>
  <si>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</si>
  <si>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</si>
  <si>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</si>
  <si>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</si>
  <si>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</si>
  <si>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</si>
  <si>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</si>
  <si>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</si>
  <si>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</si>
  <si>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</si>
  <si>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</si>
  <si>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</si>
  <si>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</si>
  <si>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</si>
  <si>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</si>
  <si>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</si>
  <si>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</si>
  <si>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</si>
  <si>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</si>
  <si>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</si>
  <si>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</si>
  <si>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</si>
  <si>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</si>
  <si>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</si>
  <si>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</si>
  <si>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</si>
  <si>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</si>
  <si>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</si>
  <si>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</si>
  <si>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</si>
  <si>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</si>
  <si>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</si>
  <si>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</si>
  <si>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</si>
  <si>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</si>
  <si>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</si>
  <si>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</si>
  <si>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</si>
  <si>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</si>
  <si>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</si>
  <si>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</si>
  <si>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</si>
  <si>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</si>
  <si>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</si>
  <si>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</si>
  <si>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</si>
  <si>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</si>
  <si>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</si>
  <si>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</si>
  <si>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</si>
  <si>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</si>
  <si>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</si>
  <si>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</si>
  <si>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</si>
  <si>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</si>
  <si>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</si>
  <si>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</si>
  <si>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</si>
  <si>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</si>
  <si>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</si>
  <si>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</si>
  <si>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</si>
  <si>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</si>
  <si>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</si>
  <si>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</si>
  <si>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</si>
  <si>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</si>
  <si>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</si>
  <si>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</si>
  <si>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</si>
  <si>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</si>
  <si>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</si>
  <si>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</si>
  <si>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</si>
  <si>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</si>
  <si>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</si>
  <si>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</si>
  <si>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</si>
  <si>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</si>
  <si>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</si>
  <si>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</si>
  <si>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</si>
  <si>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</si>
  <si>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</si>
  <si>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</si>
  <si>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</si>
  <si>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</si>
  <si>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</si>
  <si>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</si>
  <si>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</si>
  <si>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</si>
  <si>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</si>
  <si>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</si>
  <si>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</si>
  <si>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</si>
  <si>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</si>
  <si>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</si>
  <si>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</si>
  <si>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</si>
  <si>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</si>
  <si>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</si>
  <si>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</si>
  <si>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</si>
  <si>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</si>
  <si>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</si>
  <si>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</si>
  <si>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</si>
  <si>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</si>
  <si>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</si>
  <si>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</si>
  <si>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</si>
  <si>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</si>
  <si>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</si>
  <si>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</si>
  <si>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</si>
  <si>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</si>
  <si>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</si>
  <si>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</si>
  <si>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</si>
  <si>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</si>
  <si>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</si>
  <si>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</si>
  <si>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</si>
  <si>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</si>
  <si>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</si>
  <si>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</si>
  <si>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</si>
  <si>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</si>
  <si>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</si>
  <si>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</si>
  <si>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</si>
  <si>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</si>
  <si>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</si>
  <si>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</si>
  <si>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</si>
  <si>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</si>
  <si>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</si>
  <si>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</si>
  <si>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</si>
  <si>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</si>
  <si>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</si>
  <si>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</si>
  <si>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</si>
  <si>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</si>
  <si>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</si>
  <si>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</si>
  <si>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</si>
  <si>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</si>
  <si>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</si>
  <si>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</si>
  <si>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</si>
  <si>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</si>
  <si>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</si>
  <si>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</si>
  <si>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</si>
  <si>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</si>
  <si>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</si>
  <si>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</si>
  <si>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</si>
  <si>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</si>
  <si>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</si>
  <si>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</si>
  <si>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</si>
  <si>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</si>
  <si>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</si>
  <si>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</si>
  <si>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</si>
  <si>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</si>
  <si>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</si>
  <si>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</si>
  <si>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</si>
  <si>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</si>
  <si>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</si>
  <si>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</si>
  <si>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</si>
  <si>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</si>
  <si>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</si>
  <si>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</si>
  <si>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</si>
  <si>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</si>
  <si>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</si>
  <si>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</si>
  <si>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</si>
  <si>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</si>
  <si>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</si>
  <si>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</si>
  <si>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</si>
  <si>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</si>
  <si>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</si>
  <si>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</si>
  <si>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</si>
  <si>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</si>
  <si>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</si>
  <si>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</si>
  <si>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</si>
  <si>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</si>
  <si>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</si>
  <si>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</si>
  <si>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</si>
  <si>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</si>
  <si>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</si>
  <si>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</si>
  <si>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</si>
  <si>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</si>
  <si>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</si>
  <si>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</si>
  <si>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</si>
  <si>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</si>
  <si>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</si>
  <si>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</si>
  <si>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</si>
  <si>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</si>
  <si>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</si>
  <si>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</si>
  <si>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</si>
  <si>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</si>
  <si>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</si>
  <si>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</si>
  <si>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</si>
  <si>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</si>
  <si>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</si>
  <si>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</si>
  <si>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</si>
  <si>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</si>
  <si>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</si>
  <si>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</si>
  <si>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</si>
  <si>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</si>
  <si>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</si>
  <si>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</si>
  <si>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</si>
  <si>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</si>
  <si>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</si>
  <si>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</si>
  <si>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</si>
  <si>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</si>
  <si>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</si>
  <si>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</si>
  <si>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</si>
  <si>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</si>
  <si>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</si>
  <si>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</si>
  <si>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</si>
  <si>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</si>
  <si>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</si>
  <si>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</si>
  <si>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</si>
  <si>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</si>
  <si>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</si>
  <si>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</si>
  <si>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</si>
  <si>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</si>
  <si>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</si>
  <si>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</si>
  <si>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</si>
  <si>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</si>
  <si>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</si>
  <si>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</si>
  <si>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</si>
  <si>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</si>
  <si>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</si>
  <si>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</si>
  <si>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</si>
  <si>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</si>
  <si>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</si>
  <si>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</si>
  <si>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</si>
  <si>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</si>
  <si>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</si>
  <si>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</si>
  <si>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</si>
  <si>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</si>
  <si>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</si>
  <si>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</si>
  <si>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</si>
  <si>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</si>
  <si>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</si>
  <si>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</si>
  <si>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</si>
  <si>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</si>
  <si>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</si>
  <si>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</si>
  <si>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</si>
  <si>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</si>
  <si>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</si>
  <si>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</si>
  <si>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</si>
  <si>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</si>
  <si>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</si>
  <si>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</si>
  <si>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</si>
  <si>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</si>
  <si>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</si>
  <si>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</si>
  <si>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</si>
  <si>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</si>
  <si>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</si>
  <si>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</si>
  <si>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</si>
  <si>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</si>
  <si>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</si>
  <si>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</si>
  <si>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</si>
  <si>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</si>
  <si>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</si>
  <si>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</si>
  <si>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</si>
  <si>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</si>
  <si>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</si>
  <si>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</si>
  <si>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</si>
  <si>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</si>
  <si>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</si>
  <si>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</si>
  <si>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</si>
  <si>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</si>
  <si>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</si>
  <si>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</si>
  <si>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</si>
  <si>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</si>
  <si>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</si>
  <si>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</si>
  <si>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</si>
  <si>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</si>
  <si>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</si>
  <si>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</si>
  <si>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</si>
  <si>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</si>
  <si>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</si>
  <si>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</si>
  <si>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</si>
  <si>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</si>
  <si>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</si>
  <si>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</si>
  <si>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</si>
  <si>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</si>
  <si>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</si>
  <si>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</si>
  <si>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</si>
  <si>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</si>
  <si>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</si>
  <si>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</si>
  <si>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</si>
  <si>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</si>
  <si>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</si>
  <si>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</si>
  <si>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</si>
  <si>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</si>
  <si>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</si>
  <si>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</si>
  <si>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</si>
  <si>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</si>
  <si>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</si>
  <si>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</si>
  <si>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</si>
  <si>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</si>
  <si>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</si>
  <si>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</si>
  <si>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</si>
  <si>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</si>
  <si>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</si>
  <si>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</si>
  <si>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</si>
  <si>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</si>
  <si>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</si>
  <si>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</si>
  <si>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</si>
  <si>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</si>
  <si>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</si>
  <si>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</si>
  <si>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</si>
  <si>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</si>
  <si>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</si>
  <si>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</si>
  <si>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</si>
  <si>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</si>
  <si>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</si>
  <si>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</si>
  <si>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</si>
  <si>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</si>
  <si>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</si>
  <si>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</si>
  <si>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</si>
  <si>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</si>
  <si>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</si>
  <si>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</si>
  <si>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</si>
  <si>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</si>
  <si>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</si>
  <si>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</si>
  <si>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</si>
  <si>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</si>
  <si>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</si>
  <si>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</si>
  <si>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</si>
  <si>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</si>
  <si>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</si>
  <si>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</si>
  <si>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</si>
  <si>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</si>
  <si>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</si>
  <si>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</si>
  <si>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</si>
  <si>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</si>
  <si>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</si>
  <si>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</si>
  <si>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</si>
  <si>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</si>
  <si>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</si>
  <si>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</si>
  <si>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</si>
  <si>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</si>
  <si>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</si>
  <si>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</si>
  <si>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</si>
  <si>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</si>
  <si>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</si>
  <si>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</si>
  <si>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</si>
  <si>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</si>
  <si>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</si>
  <si>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</si>
  <si>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</si>
  <si>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</si>
  <si>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</si>
  <si>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</si>
  <si>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</si>
  <si>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</si>
  <si>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</si>
  <si>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</si>
  <si>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</si>
  <si>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</si>
  <si>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</si>
  <si>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</si>
  <si>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</si>
  <si>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</si>
  <si>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</si>
  <si>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</si>
  <si>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</si>
  <si>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</si>
  <si>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</si>
  <si>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</si>
  <si>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</si>
  <si>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</si>
  <si>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</si>
  <si>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</si>
  <si>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</si>
  <si>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</si>
  <si>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</si>
  <si>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</si>
  <si>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</si>
  <si>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</si>
  <si>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</si>
  <si>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</si>
  <si>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</si>
  <si>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</si>
  <si>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</si>
  <si>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</si>
  <si>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</si>
  <si>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</si>
  <si>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</si>
  <si>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</si>
  <si>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</si>
  <si>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</si>
  <si>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</si>
  <si>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</si>
  <si>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</si>
  <si>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</si>
  <si>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</si>
  <si>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</si>
  <si>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</si>
  <si>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</si>
  <si>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</si>
  <si>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</si>
  <si>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</si>
  <si>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</si>
  <si>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</si>
  <si>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</si>
  <si>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</si>
  <si>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</si>
  <si>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</si>
  <si>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</si>
  <si>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</si>
  <si>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</si>
  <si>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</si>
  <si>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</si>
  <si>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</si>
  <si>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</si>
  <si>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</si>
  <si>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</si>
  <si>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</si>
  <si>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</si>
  <si>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</si>
  <si>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</si>
  <si>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</si>
  <si>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</si>
  <si>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</si>
  <si>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</si>
  <si>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</si>
  <si>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</si>
  <si>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</si>
  <si>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</si>
  <si>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</si>
  <si>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</si>
  <si>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</si>
  <si>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</si>
  <si>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</si>
  <si>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</si>
  <si>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</si>
  <si>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</si>
  <si>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</si>
  <si>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</si>
  <si>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</si>
  <si>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</si>
  <si>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</si>
  <si>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</si>
  <si>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</si>
  <si>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</si>
  <si>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</si>
  <si>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</si>
  <si>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</si>
  <si>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</si>
  <si>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</si>
  <si>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</si>
  <si>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</si>
  <si>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</si>
  <si>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</si>
  <si>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</si>
  <si>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</si>
  <si>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</si>
  <si>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</si>
  <si>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</si>
  <si>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</si>
  <si>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</si>
  <si>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</si>
  <si>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</si>
  <si>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</si>
  <si>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</si>
  <si>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</si>
  <si>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</si>
  <si>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</si>
  <si>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</si>
  <si>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</si>
  <si>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</si>
  <si>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</si>
  <si>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</si>
  <si>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</si>
  <si>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</si>
  <si>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</si>
  <si>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</si>
  <si>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</si>
  <si>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</si>
  <si>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</si>
  <si>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</si>
  <si>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</si>
  <si>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</si>
  <si>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</si>
  <si>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</si>
  <si>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</si>
  <si>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</si>
  <si>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</si>
  <si>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</si>
  <si>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</si>
  <si>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</si>
  <si>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</si>
  <si>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</si>
  <si>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</si>
  <si>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</si>
  <si>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</si>
  <si>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</si>
  <si>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</si>
  <si>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</si>
  <si>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</si>
  <si>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</si>
  <si>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</si>
  <si>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</si>
  <si>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</si>
  <si>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</si>
  <si>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</si>
  <si>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</si>
  <si>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</si>
  <si>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</si>
  <si>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</si>
  <si>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</si>
  <si>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</si>
  <si>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</si>
  <si>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</si>
  <si>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</si>
  <si>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</si>
  <si>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</si>
  <si>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</si>
  <si>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</si>
  <si>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</si>
  <si>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</si>
  <si>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</si>
  <si>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</si>
  <si>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</si>
  <si>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</si>
  <si>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</si>
  <si>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</si>
  <si>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</si>
  <si>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</si>
  <si>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</si>
  <si>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</si>
  <si>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</si>
  <si>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</si>
  <si>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</si>
  <si>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</si>
  <si>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</si>
  <si>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</si>
  <si>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</si>
  <si>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</si>
  <si>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</si>
  <si>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</si>
  <si>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</si>
  <si>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</si>
  <si>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</si>
  <si>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</si>
  <si>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</si>
  <si>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</si>
  <si>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</si>
  <si>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</si>
  <si>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</si>
  <si>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</si>
  <si>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</si>
  <si>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</si>
  <si>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</si>
  <si>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</si>
  <si>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</si>
  <si>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</si>
  <si>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</si>
  <si>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</si>
  <si>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</si>
  <si>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</si>
  <si>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</si>
  <si>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</si>
  <si>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</si>
  <si>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</si>
  <si>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</si>
  <si>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</si>
  <si>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</si>
  <si>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</si>
  <si>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</si>
  <si>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</si>
  <si>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</si>
  <si>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</si>
  <si>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</si>
  <si>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</si>
  <si>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</si>
  <si>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</si>
  <si>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</si>
  <si>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</si>
  <si>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</si>
  <si>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</si>
  <si>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</si>
  <si>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</si>
  <si>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</si>
  <si>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</si>
  <si>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</si>
  <si>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</si>
  <si>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</si>
  <si>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</si>
  <si>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</si>
  <si>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</si>
  <si>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</si>
  <si>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</si>
  <si>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</si>
  <si>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</si>
  <si>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</si>
  <si>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</si>
  <si>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</si>
  <si>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</si>
  <si>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</si>
  <si>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</si>
  <si>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</si>
  <si>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</si>
  <si>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</si>
  <si>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</si>
  <si>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</si>
  <si>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</si>
  <si>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</si>
  <si>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</si>
  <si>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</si>
  <si>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</si>
  <si>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</si>
  <si>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</si>
  <si>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</si>
  <si>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</si>
  <si>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</si>
  <si>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</si>
  <si>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</si>
  <si>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</si>
  <si>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</si>
  <si>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</si>
  <si>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</si>
  <si>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</si>
  <si>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</si>
  <si>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</si>
  <si>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</si>
  <si>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</si>
  <si>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</si>
  <si>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</si>
  <si>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</si>
  <si>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</si>
  <si>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</si>
  <si>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</si>
  <si>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</si>
  <si>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</si>
  <si>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</si>
  <si>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</si>
  <si>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</si>
  <si>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</si>
  <si>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</si>
  <si>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</si>
  <si>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</si>
  <si>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</si>
  <si>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</si>
  <si>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</si>
  <si>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</si>
  <si>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</si>
  <si>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</si>
  <si>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</si>
  <si>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</si>
  <si>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</si>
  <si>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</si>
  <si>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</si>
  <si>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</si>
  <si>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</si>
  <si>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</si>
  <si>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</si>
  <si>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</si>
  <si>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</si>
  <si>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</si>
  <si>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</si>
  <si>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</si>
  <si>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</si>
  <si>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</si>
  <si>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</si>
  <si>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</si>
  <si>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</si>
  <si>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</si>
  <si>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</si>
  <si>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</si>
  <si>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</si>
  <si>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</si>
  <si>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</si>
  <si>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</si>
  <si>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</si>
  <si>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</si>
  <si>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</si>
  <si>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</si>
  <si>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</si>
  <si>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</si>
  <si>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</si>
  <si>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</si>
  <si>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</si>
  <si>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</si>
  <si>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</si>
  <si>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</si>
  <si>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</si>
  <si>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</si>
  <si>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</si>
  <si>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</si>
  <si>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</si>
  <si>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</si>
  <si>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</si>
  <si>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</si>
  <si>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</si>
  <si>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</si>
  <si>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</si>
  <si>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</si>
  <si>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</si>
  <si>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</si>
  <si>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</si>
  <si>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</si>
  <si>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</si>
  <si>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</si>
  <si>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</si>
  <si>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</si>
  <si>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</si>
  <si>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</si>
  <si>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</si>
  <si>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</si>
  <si>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</si>
  <si>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</si>
  <si>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</si>
  <si>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</si>
  <si>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</si>
  <si>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</si>
  <si>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</si>
  <si>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</si>
  <si>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</si>
  <si>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</si>
  <si>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</si>
  <si>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</si>
  <si>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</si>
  <si>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</si>
  <si>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</si>
  <si>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</si>
  <si>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</si>
  <si>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</si>
  <si>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</si>
  <si>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</si>
  <si>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</si>
  <si>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</si>
  <si>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</si>
  <si>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</si>
  <si>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</si>
  <si>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</si>
  <si>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</si>
  <si>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</si>
  <si>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</si>
  <si>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</si>
  <si>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</si>
  <si>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</si>
  <si>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</si>
  <si>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</si>
  <si>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</si>
  <si>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</si>
  <si>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</si>
  <si>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</si>
  <si>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</si>
  <si>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</si>
  <si>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</si>
  <si>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</si>
  <si>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</si>
  <si>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</si>
  <si>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</si>
  <si>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</si>
  <si>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</si>
  <si>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</si>
  <si>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</si>
  <si>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</si>
  <si>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</si>
  <si>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</si>
  <si>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</si>
  <si>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</si>
  <si>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</si>
  <si>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</si>
  <si>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</si>
  <si>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</si>
  <si>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</si>
  <si>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</si>
  <si>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</si>
  <si>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</si>
  <si>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</si>
  <si>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</si>
  <si>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</si>
  <si>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</si>
  <si>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</si>
  <si>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</si>
  <si>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</si>
  <si>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</si>
  <si>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</si>
  <si>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</si>
  <si>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</si>
  <si>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</si>
  <si>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</si>
  <si>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</si>
  <si>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</si>
  <si>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</si>
  <si>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</si>
  <si>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</si>
  <si>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</si>
  <si>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</si>
  <si>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</si>
  <si>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</si>
  <si>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</si>
  <si>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</si>
  <si>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</si>
  <si>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</si>
  <si>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</si>
  <si>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</si>
  <si>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</si>
  <si>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</si>
  <si>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</si>
  <si>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</si>
  <si>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</si>
  <si>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</si>
  <si>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</si>
  <si>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</si>
  <si>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</si>
  <si>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</si>
  <si>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</si>
  <si>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</si>
  <si>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</si>
  <si>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</si>
  <si>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</si>
  <si>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</si>
  <si>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</si>
  <si>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</si>
  <si>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</si>
  <si>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</si>
  <si>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</si>
  <si>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</si>
  <si>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</si>
  <si>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</si>
  <si>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</si>
  <si>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</si>
  <si>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</si>
  <si>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</si>
  <si>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</si>
  <si>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</si>
  <si>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</si>
  <si>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</si>
  <si>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</si>
  <si>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</si>
  <si>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</si>
  <si>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</si>
  <si>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</si>
  <si>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</si>
  <si>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</si>
  <si>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</si>
  <si>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</si>
  <si>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</si>
  <si>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</si>
  <si>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</si>
  <si>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</si>
  <si>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</si>
  <si>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</si>
  <si>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</si>
  <si>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</si>
  <si>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</si>
  <si>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</si>
  <si>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</si>
  <si>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</si>
  <si>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</si>
  <si>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</si>
  <si>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</si>
  <si>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</si>
  <si>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</si>
  <si>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</si>
  <si>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</si>
  <si>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</si>
  <si>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</si>
  <si>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</si>
  <si>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</si>
  <si>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</si>
  <si>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</si>
  <si>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</si>
  <si>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</si>
  <si>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</si>
  <si>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</si>
  <si>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</si>
  <si>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</si>
  <si>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</si>
  <si>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</si>
  <si>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</si>
  <si>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</si>
  <si>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</si>
  <si>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</si>
  <si>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</si>
  <si>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</si>
  <si>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</si>
  <si>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</si>
  <si>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</si>
  <si>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</si>
  <si>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</si>
  <si>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</si>
  <si>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</si>
  <si>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</si>
  <si>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</si>
  <si>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</si>
  <si>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</si>
  <si>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</si>
  <si>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</si>
  <si>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</si>
  <si>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</si>
  <si>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</si>
  <si>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</si>
  <si>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</si>
  <si>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</si>
  <si>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</si>
  <si>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</si>
  <si>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</si>
  <si>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</si>
  <si>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</si>
  <si>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</si>
  <si>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</si>
  <si>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</si>
  <si>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</si>
  <si>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</si>
  <si>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</si>
  <si>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</si>
  <si>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</si>
  <si>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</si>
  <si>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</si>
  <si>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</si>
  <si>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</si>
  <si>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</si>
  <si>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</si>
  <si>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</si>
  <si>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</si>
  <si>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</si>
  <si>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</si>
  <si>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</si>
  <si>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</si>
  <si>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</si>
  <si>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</si>
  <si>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</si>
  <si>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</si>
  <si>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</si>
  <si>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</si>
  <si>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</si>
  <si>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</si>
  <si>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</si>
  <si>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</si>
  <si>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</si>
  <si>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</si>
  <si>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</si>
  <si>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</si>
  <si>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</si>
  <si>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</si>
  <si>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</si>
  <si>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</si>
  <si>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</si>
  <si>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</si>
  <si>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</si>
  <si>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</si>
  <si>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</si>
  <si>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</si>
  <si>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</si>
  <si>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</si>
  <si>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</si>
  <si>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</si>
  <si>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</si>
  <si>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</si>
  <si>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</si>
  <si>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</si>
  <si>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</si>
  <si>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</si>
  <si>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</si>
  <si>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</si>
  <si>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</si>
  <si>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</si>
  <si>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</si>
  <si>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</si>
  <si>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</si>
  <si>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</si>
  <si>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</si>
  <si>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</si>
  <si>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</si>
  <si>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</si>
  <si>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</si>
  <si>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</si>
  <si>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</si>
  <si>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</si>
  <si>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</si>
  <si>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</si>
  <si>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</si>
  <si>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</si>
  <si>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</si>
  <si>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</si>
  <si>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</si>
  <si>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</si>
  <si>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</si>
  <si>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</si>
  <si>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</si>
  <si>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</si>
  <si>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</si>
  <si>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</si>
  <si>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</si>
  <si>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</si>
  <si>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</si>
  <si>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</si>
  <si>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</si>
  <si>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</si>
  <si>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</si>
  <si>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</si>
  <si>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</si>
  <si>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</si>
  <si>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</si>
  <si>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</si>
  <si>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</si>
  <si>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</si>
  <si>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</si>
  <si>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</si>
  <si>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</si>
  <si>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</si>
  <si>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</si>
  <si>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</si>
  <si>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</si>
  <si>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</si>
  <si>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</si>
  <si>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</si>
  <si>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</si>
  <si>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</si>
  <si>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</si>
  <si>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</si>
  <si>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</si>
  <si>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</si>
  <si>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</si>
  <si>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</si>
  <si>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</si>
  <si>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</si>
  <si>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</si>
  <si>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</si>
  <si>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</si>
  <si>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</si>
  <si>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</si>
  <si>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</si>
  <si>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</si>
  <si>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</si>
  <si>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</si>
  <si>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</si>
  <si>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</si>
  <si>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</si>
  <si>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</si>
  <si>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</si>
  <si>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</si>
  <si>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</si>
  <si>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</si>
  <si>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</si>
  <si>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</si>
  <si>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</si>
  <si>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</si>
  <si>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</si>
  <si>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</si>
  <si>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</si>
  <si>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</si>
  <si>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</si>
  <si>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</si>
  <si>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</si>
  <si>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</si>
  <si>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</si>
  <si>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</si>
  <si>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</si>
  <si>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</si>
  <si>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</si>
  <si>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</si>
  <si>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</si>
  <si>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</si>
  <si>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</si>
  <si>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</si>
  <si>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</si>
  <si>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</si>
  <si>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</si>
  <si>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</si>
  <si>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</si>
  <si>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</si>
  <si>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</si>
  <si>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</si>
  <si>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</si>
  <si>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</si>
  <si>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</si>
  <si>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</si>
  <si>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</si>
  <si>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</si>
  <si>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</si>
  <si>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</si>
  <si>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</si>
  <si>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</si>
  <si>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</si>
  <si>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</si>
  <si>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</si>
  <si>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</si>
  <si>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</si>
  <si>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</si>
  <si>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</si>
  <si>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</si>
  <si>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</si>
  <si>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</si>
  <si>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</si>
  <si>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</si>
  <si>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</si>
  <si>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</si>
  <si>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</si>
  <si>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</si>
  <si>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</si>
  <si>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</si>
  <si>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</si>
  <si>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</si>
  <si>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</si>
  <si>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</si>
  <si>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</si>
  <si>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</si>
  <si>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</si>
  <si>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</si>
  <si>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</si>
  <si>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</si>
  <si>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</si>
  <si>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</si>
  <si>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</si>
  <si>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</si>
  <si>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</si>
  <si>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</si>
  <si>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</si>
  <si>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</si>
  <si>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</si>
  <si>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</si>
  <si>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</si>
  <si>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</si>
  <si>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</si>
  <si>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</si>
  <si>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</si>
  <si>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</si>
  <si>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</si>
  <si>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</si>
  <si>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</si>
  <si>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</si>
  <si>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</si>
  <si>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</si>
  <si>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</si>
  <si>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</si>
  <si>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</si>
  <si>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</si>
  <si>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</si>
  <si>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</si>
  <si>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</si>
  <si>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</si>
  <si>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</si>
  <si>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</si>
  <si>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</si>
  <si>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</si>
  <si>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</si>
  <si>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</si>
  <si>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</si>
  <si>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</si>
  <si>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</si>
  <si>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</si>
  <si>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</si>
  <si>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</si>
  <si>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</si>
  <si>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</si>
  <si>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</si>
  <si>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</si>
  <si>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</si>
  <si>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</si>
  <si>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</si>
  <si>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</si>
  <si>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</si>
  <si>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</si>
  <si>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</si>
  <si>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</si>
  <si>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</si>
  <si>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</si>
  <si>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</si>
  <si>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</si>
  <si>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</si>
  <si>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</si>
  <si>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</si>
  <si>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</si>
  <si>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</si>
  <si>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</si>
  <si>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</si>
  <si>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</si>
  <si>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</si>
  <si>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</si>
  <si>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</si>
  <si>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</si>
  <si>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</si>
  <si>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</si>
  <si>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</si>
  <si>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</si>
  <si>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</si>
  <si>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</si>
  <si>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</si>
  <si>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</si>
  <si>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</si>
  <si>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</si>
  <si>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</si>
  <si>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</si>
  <si>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</si>
  <si>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</si>
  <si>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</si>
  <si>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</si>
  <si>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</si>
  <si>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</si>
  <si>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</si>
  <si>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</si>
  <si>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</si>
  <si>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</si>
  <si>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</si>
  <si>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</si>
  <si>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</si>
  <si>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</si>
  <si>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</si>
  <si>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</si>
  <si>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</si>
  <si>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</si>
  <si>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</si>
  <si>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</si>
  <si>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</si>
  <si>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</si>
  <si>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</si>
  <si>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</si>
  <si>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</si>
  <si>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</si>
  <si>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</si>
  <si>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</si>
  <si>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</si>
  <si>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</si>
  <si>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</si>
  <si>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</si>
  <si>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</si>
  <si>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</si>
  <si>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</si>
  <si>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</si>
  <si>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</si>
  <si>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</si>
  <si>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</si>
  <si>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</si>
  <si>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</si>
  <si>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</si>
  <si>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</si>
  <si>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</si>
  <si>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</si>
  <si>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</si>
  <si>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</si>
  <si>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</si>
  <si>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</si>
  <si>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</si>
  <si>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</si>
  <si>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</si>
  <si>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</si>
  <si>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</si>
  <si>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</si>
  <si>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</si>
  <si>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</si>
  <si>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</si>
  <si>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</si>
  <si>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</si>
  <si>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</si>
  <si>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</si>
  <si>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</si>
  <si>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</si>
  <si>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</si>
  <si>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</si>
  <si>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</si>
  <si>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</si>
  <si>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</si>
  <si>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</si>
  <si>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</si>
  <si>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</si>
  <si>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</si>
  <si>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</si>
  <si>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</si>
  <si>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</si>
  <si>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</si>
  <si>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</si>
  <si>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</si>
  <si>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</si>
  <si>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</si>
  <si>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</si>
  <si>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</si>
  <si>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</si>
  <si>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</si>
  <si>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</si>
  <si>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</si>
  <si>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</si>
  <si>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</si>
  <si>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</si>
  <si>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</si>
  <si>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</si>
  <si>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</si>
  <si>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</si>
  <si>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</si>
  <si>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</si>
  <si>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</si>
  <si>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</si>
  <si>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</si>
  <si>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</si>
  <si>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</si>
  <si>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</si>
  <si>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</si>
  <si>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</si>
  <si>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</si>
  <si>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</si>
  <si>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</si>
  <si>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</si>
  <si>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</si>
  <si>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</si>
  <si>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</si>
  <si>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</si>
  <si>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</si>
  <si>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</si>
  <si>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</si>
  <si>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</si>
  <si>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</si>
  <si>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</si>
  <si>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</si>
  <si>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</si>
  <si>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</si>
  <si>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</si>
  <si>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</si>
  <si>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</si>
  <si>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</si>
  <si>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</si>
  <si>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</si>
  <si>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</si>
  <si>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</si>
  <si>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</si>
  <si>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</si>
  <si>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</si>
  <si>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</si>
  <si>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</si>
  <si>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</si>
  <si>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</si>
  <si>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</si>
  <si>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</si>
  <si>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</si>
  <si>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</si>
  <si>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</si>
  <si>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</si>
  <si>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</si>
  <si>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</si>
  <si>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</si>
  <si>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</si>
  <si>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</si>
  <si>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</si>
  <si>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</si>
  <si>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</si>
  <si>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</si>
  <si>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</si>
  <si>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</si>
  <si>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</si>
  <si>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</si>
  <si>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</si>
  <si>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</si>
  <si>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</si>
  <si>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</si>
  <si>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</si>
  <si>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</si>
  <si>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</si>
  <si>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</si>
  <si>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</si>
  <si>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</si>
  <si>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</si>
  <si>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</si>
  <si>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</si>
  <si>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</si>
  <si>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</si>
  <si>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</si>
  <si>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</si>
  <si>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</si>
  <si>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</si>
  <si>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</si>
  <si>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</si>
  <si>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</si>
  <si>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</si>
  <si>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</si>
  <si>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</si>
  <si>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</si>
  <si>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</si>
  <si>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</si>
  <si>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</si>
  <si>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</si>
  <si>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</si>
  <si>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</si>
  <si>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</si>
  <si>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</si>
  <si>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</si>
  <si>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</si>
  <si>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</si>
  <si>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</si>
  <si>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</si>
  <si>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</si>
  <si>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</si>
  <si>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</si>
  <si>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</si>
  <si>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</si>
  <si>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</si>
  <si>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</si>
  <si>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</si>
  <si>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</si>
  <si>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</si>
  <si>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</si>
  <si>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</si>
  <si>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</si>
  <si>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</si>
  <si>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</si>
  <si>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</si>
  <si>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</si>
  <si>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</si>
  <si>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</si>
  <si>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</si>
  <si>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</si>
  <si>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</si>
  <si>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</si>
  <si>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</si>
  <si>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</si>
  <si>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</si>
  <si>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</si>
  <si>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</si>
  <si>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</si>
  <si>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</si>
  <si>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</si>
  <si>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</si>
  <si>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</si>
  <si>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</si>
  <si>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</si>
  <si>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</si>
  <si>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</si>
  <si>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</si>
  <si>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</si>
  <si>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</si>
  <si>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</si>
  <si>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</si>
  <si>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</si>
  <si>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</si>
  <si>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</si>
  <si>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</si>
  <si>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</si>
  <si>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</si>
  <si>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</si>
  <si>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</si>
  <si>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</si>
  <si>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</si>
  <si>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</si>
  <si>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</si>
  <si>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</si>
  <si>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</si>
  <si>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</si>
  <si>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</si>
  <si>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</si>
  <si>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</si>
  <si>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</si>
  <si>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</si>
  <si>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</si>
  <si>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</si>
  <si>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</si>
  <si>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</si>
  <si>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</si>
  <si>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</si>
  <si>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</si>
  <si>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</si>
  <si>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</si>
  <si>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</si>
  <si>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</si>
  <si>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</si>
  <si>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</si>
  <si>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</si>
  <si>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</si>
  <si>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</si>
  <si>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</si>
  <si>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</si>
  <si>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</si>
  <si>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</si>
  <si>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</si>
  <si>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</si>
  <si>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</si>
  <si>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</si>
  <si>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</si>
  <si>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</si>
  <si>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</si>
  <si>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</si>
  <si>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</si>
  <si>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</si>
  <si>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</si>
  <si>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</si>
  <si>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</si>
  <si>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</si>
  <si>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</si>
  <si>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</si>
  <si>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</si>
  <si>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</si>
  <si>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</si>
  <si>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</si>
  <si>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</si>
  <si>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</si>
  <si>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</si>
  <si>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</si>
  <si>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</si>
  <si>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</si>
  <si>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</si>
  <si>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</si>
  <si>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</si>
  <si>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</si>
  <si>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</si>
  <si>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</si>
  <si>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</si>
  <si>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</si>
  <si>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</si>
  <si>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</si>
  <si>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</si>
  <si>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</si>
  <si>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</si>
  <si>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</si>
  <si>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</si>
  <si>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</si>
  <si>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</si>
  <si>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</si>
  <si>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</si>
  <si>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</si>
  <si>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</si>
  <si>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</si>
  <si>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</si>
  <si>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</si>
  <si>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</si>
  <si>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</si>
  <si>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</si>
  <si>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</si>
  <si>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</si>
  <si>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</si>
  <si>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</si>
  <si>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</si>
  <si>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</si>
  <si>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</si>
  <si>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</si>
  <si>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</si>
  <si>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</si>
  <si>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</si>
  <si>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</si>
  <si>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</si>
  <si>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</si>
  <si>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</si>
  <si>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</si>
  <si>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</si>
  <si>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</si>
  <si>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</si>
  <si>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</si>
  <si>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</si>
  <si>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</si>
  <si>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</si>
  <si>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</si>
  <si>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</si>
  <si>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</si>
  <si>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</si>
  <si>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</si>
  <si>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</si>
  <si>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</si>
  <si>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</si>
  <si>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</si>
  <si>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</si>
  <si>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</si>
  <si>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</si>
  <si>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</si>
  <si>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</si>
  <si>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</si>
  <si>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</si>
  <si>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</si>
  <si>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</si>
  <si>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</si>
  <si>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</si>
  <si>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</si>
  <si>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</si>
  <si>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</si>
  <si>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</si>
  <si>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</si>
  <si>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</si>
  <si>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</si>
  <si>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</si>
  <si>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</si>
  <si>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</si>
  <si>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</si>
  <si>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</si>
  <si>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</si>
  <si>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</si>
  <si>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</si>
  <si>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</si>
  <si>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</si>
  <si>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</si>
  <si>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</si>
  <si>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</si>
  <si>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</si>
  <si>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</si>
  <si>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</si>
  <si>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</si>
  <si>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</si>
  <si>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</si>
  <si>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</si>
  <si>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</si>
  <si>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</si>
  <si>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</si>
  <si>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</si>
  <si>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</si>
  <si>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</si>
  <si>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</si>
  <si>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</si>
  <si>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</si>
  <si>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</si>
  <si>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</si>
  <si>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</si>
  <si>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</si>
  <si>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</si>
  <si>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</si>
  <si>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</si>
  <si>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</si>
  <si>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</si>
  <si>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</si>
  <si>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</si>
  <si>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</si>
  <si>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</si>
  <si>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</si>
  <si>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</si>
  <si>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</si>
  <si>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</si>
  <si>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</si>
  <si>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</si>
  <si>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</si>
  <si>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</si>
  <si>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</si>
  <si>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</si>
  <si>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</si>
  <si>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</si>
  <si>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</si>
  <si>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</si>
  <si>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</si>
  <si>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</si>
  <si>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</si>
  <si>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</si>
  <si>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</si>
  <si>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</si>
  <si>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</si>
  <si>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</si>
  <si>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</si>
  <si>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</si>
  <si>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</si>
  <si>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</si>
  <si>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</si>
  <si>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</si>
  <si>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</si>
  <si>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</si>
  <si>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</si>
  <si>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</si>
  <si>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</si>
  <si>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</si>
  <si>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</si>
  <si>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</si>
  <si>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</si>
  <si>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</si>
  <si>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</si>
  <si>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</si>
  <si>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</si>
  <si>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</si>
  <si>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</si>
  <si>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</si>
  <si>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</si>
  <si>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</si>
  <si>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</si>
  <si>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</si>
  <si>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</si>
  <si>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</si>
  <si>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</si>
  <si>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</si>
  <si>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</si>
  <si>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</si>
  <si>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</si>
  <si>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</si>
  <si>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</si>
  <si>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</si>
  <si>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</si>
  <si>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</si>
  <si>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</si>
  <si>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</si>
  <si>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</si>
  <si>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</si>
  <si>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</si>
  <si>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</si>
  <si>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</si>
  <si>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</si>
  <si>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</si>
  <si>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</si>
  <si>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</si>
  <si>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</si>
  <si>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</si>
  <si>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</si>
  <si>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</si>
  <si>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</si>
  <si>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</si>
  <si>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</si>
  <si>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</si>
  <si>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</si>
  <si>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</si>
  <si>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</si>
  <si>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</si>
  <si>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</si>
  <si>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</si>
  <si>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</si>
  <si>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</si>
  <si>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</si>
  <si>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</si>
  <si>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</si>
  <si>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</si>
  <si>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</si>
  <si>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</si>
  <si>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</si>
  <si>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</si>
  <si>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</si>
  <si>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</si>
  <si>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</si>
  <si>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</si>
  <si>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</si>
  <si>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</si>
  <si>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</si>
  <si>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</si>
  <si>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</si>
  <si>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</si>
  <si>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</si>
  <si>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</si>
  <si>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</si>
  <si>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</si>
  <si>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</si>
  <si>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</si>
  <si>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</si>
  <si>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</si>
  <si>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</si>
  <si>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</si>
  <si>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</si>
  <si>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</si>
  <si>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</si>
  <si>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</si>
  <si>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</si>
  <si>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</si>
  <si>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</si>
  <si>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</si>
  <si>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</si>
  <si>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</si>
  <si>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</si>
  <si>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</si>
  <si>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</si>
  <si>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</si>
  <si>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</si>
  <si>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</si>
  <si>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</si>
  <si>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</si>
  <si>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</si>
  <si>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</si>
  <si>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</si>
  <si>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</si>
  <si>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</si>
  <si>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</si>
  <si>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</si>
  <si>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</si>
  <si>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</si>
  <si>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</si>
  <si>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</si>
  <si>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</si>
  <si>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</si>
  <si>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</si>
  <si>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</si>
  <si>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</si>
  <si>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</si>
  <si>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</si>
  <si>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</si>
  <si>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</si>
  <si>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</si>
  <si>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</si>
  <si>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</si>
  <si>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</si>
  <si>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</si>
  <si>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</si>
  <si>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</si>
  <si>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</si>
  <si>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</si>
  <si>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</si>
  <si>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</si>
  <si>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</si>
  <si>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</si>
  <si>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</si>
  <si>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</si>
  <si>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</si>
  <si>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</si>
  <si>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</si>
  <si>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</si>
  <si>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</si>
  <si>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</si>
  <si>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</si>
  <si>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</si>
  <si>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</si>
  <si>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</si>
  <si>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</si>
  <si>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</si>
  <si>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</si>
  <si>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</si>
  <si>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</si>
  <si>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</si>
  <si>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</si>
  <si>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</si>
  <si>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</si>
  <si>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</si>
  <si>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</si>
  <si>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</si>
  <si>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</si>
  <si>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</si>
  <si>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</si>
  <si>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</si>
  <si>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</si>
  <si>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</si>
  <si>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</si>
  <si>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</si>
  <si>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</si>
  <si>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</si>
  <si>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</si>
  <si>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</si>
  <si>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</si>
  <si>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</si>
  <si>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</si>
  <si>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</si>
  <si>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</si>
  <si>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</si>
  <si>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</si>
  <si>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</si>
  <si>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</si>
  <si>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</si>
  <si>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</si>
  <si>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</si>
  <si>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</si>
  <si>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</si>
  <si>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</si>
  <si>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</si>
  <si>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</si>
  <si>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</si>
  <si>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</si>
  <si>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</si>
  <si>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</si>
  <si>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</si>
  <si>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</si>
  <si>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</si>
  <si>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</si>
  <si>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</si>
  <si>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</si>
  <si>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</si>
  <si>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</si>
  <si>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</si>
  <si>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</si>
  <si>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</si>
  <si>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</si>
  <si>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</si>
  <si>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</si>
  <si>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</si>
  <si>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</si>
  <si>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</si>
  <si>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</si>
  <si>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</si>
  <si>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</si>
  <si>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</si>
  <si>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</si>
  <si>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</si>
  <si>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</si>
  <si>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</si>
  <si>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</si>
  <si>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</si>
  <si>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</si>
  <si>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</si>
  <si>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</si>
  <si>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</si>
  <si>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</si>
  <si>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</si>
  <si>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</si>
  <si>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</si>
  <si>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</si>
  <si>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</si>
  <si>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</si>
  <si>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</si>
  <si>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</si>
  <si>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</si>
  <si>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</si>
  <si>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</si>
  <si>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</si>
  <si>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</si>
  <si>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</si>
  <si>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</si>
  <si>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</si>
  <si>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</si>
  <si>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</si>
  <si>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</si>
  <si>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</si>
  <si>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</si>
  <si>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</si>
  <si>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</si>
  <si>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</si>
  <si>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</si>
  <si>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</si>
  <si>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</si>
  <si>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</si>
  <si>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</si>
  <si>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</si>
  <si>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</si>
  <si>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</si>
  <si>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</si>
  <si>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</si>
  <si>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</si>
  <si>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</si>
  <si>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</si>
  <si>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</si>
  <si>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</si>
  <si>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</si>
  <si>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</si>
  <si>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</si>
  <si>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</si>
  <si>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</si>
  <si>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</si>
  <si>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</si>
  <si>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</si>
  <si>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</si>
  <si>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</si>
  <si>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</si>
  <si>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</si>
  <si>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</si>
  <si>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</si>
  <si>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</si>
  <si>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</si>
  <si>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</si>
  <si>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</si>
  <si>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</si>
  <si>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</si>
  <si>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</si>
  <si>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</si>
  <si>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</si>
  <si>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</si>
  <si>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</si>
  <si>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</si>
  <si>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</si>
  <si>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</si>
  <si>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</si>
  <si>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</si>
  <si>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</si>
  <si>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</si>
  <si>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</si>
  <si>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</si>
  <si>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</si>
  <si>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</si>
  <si>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</si>
  <si>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</si>
  <si>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</si>
  <si>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</si>
  <si>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</si>
  <si>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</si>
  <si>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</si>
  <si>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</si>
  <si>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</si>
  <si>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</si>
  <si>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</si>
  <si>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</si>
  <si>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</si>
  <si>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</si>
  <si>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</si>
  <si>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</si>
  <si>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</si>
  <si>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</si>
  <si>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</si>
  <si>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</si>
  <si>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</si>
  <si>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</si>
  <si>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</si>
  <si>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</si>
  <si>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</si>
  <si>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</si>
  <si>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</si>
  <si>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</si>
  <si>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</si>
  <si>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</si>
  <si>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</si>
  <si>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</si>
  <si>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</si>
  <si>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</si>
  <si>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</si>
  <si>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</si>
  <si>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</si>
  <si>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</si>
  <si>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</si>
  <si>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</si>
  <si>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</si>
  <si>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</si>
  <si>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</si>
  <si>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</si>
  <si>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</si>
  <si>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</si>
  <si>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</si>
  <si>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</si>
  <si>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</si>
  <si>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</si>
  <si>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</si>
  <si>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</si>
  <si>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</si>
  <si>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</si>
  <si>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</si>
  <si>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</si>
  <si>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</si>
  <si>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</si>
  <si>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</si>
  <si>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</si>
  <si>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</si>
  <si>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</si>
  <si>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</si>
  <si>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</si>
  <si>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</si>
  <si>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</si>
  <si>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</si>
  <si>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</si>
  <si>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</si>
  <si>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</si>
  <si>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</si>
  <si>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</si>
  <si>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</si>
  <si>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</si>
  <si>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</si>
  <si>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</si>
  <si>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</si>
  <si>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</si>
  <si>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</si>
  <si>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</si>
  <si>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</si>
  <si>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</si>
  <si>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</si>
  <si>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</si>
  <si>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</si>
  <si>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</si>
  <si>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</si>
  <si>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</si>
  <si>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</si>
  <si>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</si>
  <si>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</si>
  <si>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</si>
  <si>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</si>
  <si>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</si>
  <si>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</si>
  <si>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</si>
  <si>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</si>
  <si>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</si>
  <si>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</si>
  <si>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</si>
  <si>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</si>
  <si>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</si>
  <si>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</si>
  <si>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</si>
  <si>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</si>
  <si>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</si>
  <si>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</si>
  <si>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</si>
  <si>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</si>
  <si>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</si>
  <si>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</si>
  <si>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</si>
  <si>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</si>
  <si>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</si>
  <si>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</si>
  <si>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</si>
  <si>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</si>
  <si>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</si>
  <si>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</si>
  <si>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</si>
  <si>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</si>
  <si>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</si>
  <si>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</si>
  <si>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</si>
  <si>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</si>
  <si>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</si>
  <si>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</si>
  <si>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</si>
  <si>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</si>
  <si>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</si>
  <si>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</si>
  <si>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</si>
  <si>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</si>
  <si>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</si>
  <si>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</si>
  <si>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</si>
  <si>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</si>
  <si>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</si>
  <si>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</si>
  <si>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</si>
  <si>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</si>
  <si>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</si>
  <si>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</si>
  <si>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</si>
  <si>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</si>
  <si>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</si>
  <si>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</si>
  <si>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</si>
  <si>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</si>
  <si>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</si>
  <si>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</si>
  <si>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</si>
  <si>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</si>
  <si>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</si>
  <si>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</si>
  <si>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</si>
  <si>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</si>
  <si>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</si>
  <si>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</si>
  <si>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</si>
  <si>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</si>
  <si>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</si>
  <si>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</si>
  <si>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</si>
  <si>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</si>
  <si>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</si>
  <si>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</si>
  <si>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</si>
  <si>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</si>
  <si>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</si>
  <si>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</si>
  <si>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</si>
  <si>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</si>
  <si>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</si>
  <si>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</si>
  <si>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</si>
  <si>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</si>
  <si>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</si>
  <si>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</si>
  <si>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</si>
  <si>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</si>
  <si>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</si>
  <si>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</si>
  <si>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</si>
  <si>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</si>
  <si>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</si>
  <si>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</si>
  <si>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</si>
  <si>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</si>
  <si>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</si>
  <si>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</si>
  <si>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</si>
  <si>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</si>
  <si>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</si>
  <si>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</si>
  <si>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</si>
  <si>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</si>
  <si>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</si>
  <si>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</si>
  <si>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</si>
  <si>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</si>
  <si>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</si>
  <si>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</si>
  <si>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</si>
  <si>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</si>
  <si>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</si>
  <si>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</si>
  <si>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</si>
  <si>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</si>
  <si>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</si>
  <si>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</si>
  <si>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</si>
  <si>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</si>
  <si>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</si>
  <si>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</si>
  <si>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</si>
  <si>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</si>
  <si>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</si>
  <si>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</si>
  <si>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</si>
  <si>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</si>
  <si>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</si>
  <si>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</si>
  <si>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</si>
  <si>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</si>
  <si>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</si>
  <si>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</si>
  <si>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</si>
  <si>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</si>
  <si>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</si>
  <si>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</si>
  <si>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</si>
  <si>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</si>
  <si>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</si>
  <si>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</si>
  <si>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</si>
  <si>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</si>
  <si>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</si>
  <si>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</si>
  <si>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</si>
  <si>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</si>
  <si>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</si>
  <si>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</si>
  <si>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</si>
  <si>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</si>
  <si>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</si>
  <si>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</si>
  <si>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</si>
  <si>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</si>
  <si>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</si>
  <si>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</si>
  <si>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</si>
  <si>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</si>
  <si>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</si>
  <si>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</si>
  <si>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</si>
  <si>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</si>
  <si>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</si>
  <si>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</si>
  <si>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</si>
  <si>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</si>
  <si>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</si>
  <si>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</si>
  <si>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</si>
  <si>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</si>
  <si>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</si>
  <si>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</si>
  <si>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</si>
  <si>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</si>
  <si>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</si>
  <si>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</si>
  <si>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</si>
  <si>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</si>
  <si>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</si>
  <si>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</si>
  <si>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</si>
  <si>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</si>
  <si>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</si>
  <si>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</si>
  <si>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</si>
  <si>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</si>
  <si>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</si>
  <si>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</si>
  <si>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</si>
  <si>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</si>
  <si>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</si>
  <si>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</si>
  <si>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</si>
  <si>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</si>
  <si>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</si>
  <si>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</si>
  <si>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</si>
  <si>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</si>
  <si>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</si>
  <si>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</si>
  <si>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</si>
  <si>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</si>
  <si>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</si>
  <si>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</si>
  <si>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</si>
  <si>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</si>
  <si>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</si>
  <si>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</si>
  <si>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</si>
  <si>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</si>
  <si>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</si>
  <si>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</si>
  <si>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</si>
  <si>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</si>
  <si>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</si>
  <si>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</si>
  <si>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</si>
  <si>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</si>
  <si>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</si>
  <si>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</si>
  <si>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</si>
  <si>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</si>
  <si>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</si>
  <si>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</si>
  <si>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</si>
  <si>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</si>
  <si>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</si>
  <si>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</si>
  <si>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</si>
  <si>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</si>
  <si>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</si>
  <si>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</si>
  <si>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</si>
  <si>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</si>
  <si>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</si>
  <si>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</si>
  <si>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</si>
  <si>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</si>
  <si>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</si>
  <si>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</si>
  <si>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</si>
  <si>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</si>
  <si>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</si>
  <si>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</si>
  <si>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</si>
  <si>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</si>
  <si>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</si>
  <si>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</si>
  <si>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</si>
  <si>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</si>
  <si>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</si>
  <si>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</si>
  <si>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</si>
  <si>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</si>
  <si>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</si>
  <si>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</si>
  <si>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</si>
  <si>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</si>
  <si>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</si>
  <si>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</si>
  <si>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</si>
  <si>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</si>
  <si>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</si>
  <si>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</si>
  <si>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</si>
  <si>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</si>
  <si>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</si>
  <si>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</si>
  <si>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</si>
  <si>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</si>
  <si>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</si>
  <si>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</si>
  <si>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</si>
  <si>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</si>
  <si>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</si>
  <si>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</si>
  <si>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</si>
  <si>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</si>
  <si>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</si>
  <si>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</si>
  <si>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</si>
  <si>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</si>
  <si>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</si>
  <si>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</si>
  <si>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</si>
  <si>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</si>
  <si>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</si>
  <si>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</si>
  <si>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</si>
  <si>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</si>
  <si>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</si>
  <si>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</si>
  <si>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</si>
  <si>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</si>
  <si>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</si>
  <si>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</si>
  <si>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</si>
  <si>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</si>
  <si>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</si>
  <si>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</si>
  <si>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</si>
  <si>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</si>
  <si>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</si>
  <si>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</si>
  <si>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</si>
  <si>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</si>
  <si>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</si>
  <si>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</si>
  <si>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</si>
  <si>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</si>
  <si>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</si>
  <si>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</si>
  <si>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</si>
  <si>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</si>
  <si>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</si>
  <si>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</si>
  <si>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</si>
  <si>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</si>
  <si>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</si>
  <si>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</si>
  <si>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</si>
  <si>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</si>
  <si>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</si>
  <si>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</si>
  <si>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</si>
  <si>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</si>
  <si>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</si>
  <si>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</si>
  <si>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</si>
  <si>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</si>
  <si>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</si>
  <si>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</si>
  <si>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</si>
  <si>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</si>
  <si>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</si>
  <si>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</si>
  <si>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</si>
  <si>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</si>
  <si>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</si>
  <si>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</si>
  <si>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</si>
  <si>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</si>
  <si>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</si>
  <si>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</si>
  <si>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</si>
  <si>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</si>
  <si>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</si>
  <si>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</si>
  <si>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</si>
  <si>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</si>
  <si>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</si>
  <si>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</si>
  <si>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</si>
  <si>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</si>
  <si>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</si>
  <si>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</si>
  <si>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</si>
  <si>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</si>
  <si>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</si>
  <si>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</si>
  <si>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</si>
  <si>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</si>
  <si>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</si>
  <si>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</si>
  <si>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</si>
  <si>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</si>
  <si>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</si>
  <si>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</si>
  <si>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</si>
  <si>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</si>
  <si>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</si>
  <si>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</si>
  <si>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</si>
  <si>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</si>
  <si>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</si>
  <si>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</si>
  <si>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</si>
  <si>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</si>
  <si>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</si>
  <si>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</si>
  <si>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</si>
  <si>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</si>
  <si>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</si>
  <si>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</si>
  <si>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</si>
  <si>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</si>
  <si>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</si>
  <si>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</si>
  <si>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</si>
  <si>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</si>
  <si>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</si>
  <si>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</si>
  <si>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</si>
  <si>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</si>
  <si>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</si>
  <si>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</si>
  <si>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</si>
  <si>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</si>
  <si>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</si>
  <si>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</si>
  <si>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</si>
  <si>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</si>
  <si>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</si>
  <si>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</si>
  <si>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</si>
  <si>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</si>
  <si>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</si>
  <si>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</si>
  <si>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</si>
  <si>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</si>
  <si>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</si>
  <si>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</si>
  <si>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</si>
  <si>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</si>
  <si>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</si>
  <si>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</si>
  <si>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</si>
  <si>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</si>
  <si>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</si>
  <si>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</si>
  <si>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</si>
  <si>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</si>
  <si>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</si>
  <si>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</si>
  <si>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</si>
  <si>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</si>
  <si>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</si>
  <si>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</si>
  <si>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</si>
  <si>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</si>
  <si>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</si>
  <si>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</si>
  <si>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</si>
  <si>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</si>
  <si>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</si>
  <si>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</si>
  <si>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</si>
  <si>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</si>
  <si>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</si>
  <si>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</si>
  <si>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</si>
  <si>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</si>
  <si>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</si>
  <si>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</si>
  <si>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</si>
  <si>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</si>
  <si>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</si>
  <si>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</si>
  <si>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</si>
  <si>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</si>
  <si>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</si>
  <si>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</si>
  <si>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</si>
  <si>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</si>
  <si>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</si>
  <si>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</si>
  <si>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</si>
  <si>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</si>
  <si>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</si>
  <si>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</si>
  <si>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</si>
  <si>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</si>
  <si>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</si>
  <si>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</si>
  <si>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</si>
  <si>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</si>
  <si>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</si>
  <si>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</si>
  <si>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</si>
  <si>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</si>
  <si>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</si>
  <si>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</si>
  <si>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</si>
  <si>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</si>
  <si>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</si>
  <si>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</si>
  <si>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</si>
  <si>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</si>
  <si>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</si>
  <si>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</si>
  <si>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</si>
  <si>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</si>
  <si>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</si>
  <si>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</si>
  <si>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</si>
  <si>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</si>
  <si>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</si>
  <si>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</si>
  <si>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</si>
  <si>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</si>
  <si>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</si>
  <si>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</si>
  <si>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</si>
  <si>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</si>
  <si>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</si>
  <si>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</si>
  <si>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</si>
  <si>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</si>
  <si>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</si>
  <si>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</si>
  <si>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</si>
  <si>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</si>
  <si>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</si>
  <si>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</si>
  <si>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</si>
  <si>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</si>
  <si>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</si>
  <si>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</si>
  <si>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</si>
  <si>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</si>
  <si>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</si>
  <si>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</si>
  <si>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</si>
  <si>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</si>
  <si>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</si>
  <si>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</si>
  <si>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</si>
  <si>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</si>
  <si>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</si>
  <si>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</si>
  <si>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</si>
  <si>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</si>
  <si>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</si>
  <si>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</si>
  <si>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</si>
  <si>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</si>
  <si>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</si>
  <si>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</si>
  <si>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</si>
  <si>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</si>
  <si>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</si>
  <si>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</si>
  <si>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</si>
  <si>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</si>
  <si>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</si>
  <si>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</si>
  <si>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</si>
  <si>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</si>
  <si>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</si>
  <si>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</si>
  <si>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</si>
  <si>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</si>
  <si>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</si>
  <si>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</si>
  <si>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</si>
  <si>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</si>
  <si>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</si>
  <si>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</si>
  <si>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</si>
  <si>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</si>
  <si>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</si>
  <si>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</si>
  <si>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</si>
  <si>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</si>
  <si>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</si>
  <si>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</si>
  <si>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</si>
  <si>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</si>
  <si>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</si>
  <si>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</si>
  <si>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</si>
  <si>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</si>
  <si>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</si>
  <si>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</si>
  <si>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</si>
  <si>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</si>
  <si>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</si>
  <si>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</si>
  <si>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</si>
  <si>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</si>
  <si>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</si>
  <si>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</si>
  <si>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</si>
  <si>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</si>
  <si>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</si>
  <si>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</si>
  <si>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</si>
  <si>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</si>
  <si>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</si>
  <si>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</si>
  <si>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</si>
  <si>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</si>
  <si>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</si>
  <si>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</si>
  <si>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</si>
  <si>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</si>
  <si>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</si>
  <si>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</si>
  <si>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</si>
  <si>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</si>
  <si>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</si>
  <si>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</si>
  <si>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</si>
  <si>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</si>
  <si>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</si>
  <si>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</si>
  <si>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</si>
  <si>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</si>
  <si>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</si>
  <si>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</si>
  <si>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</si>
  <si>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</si>
  <si>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</si>
  <si>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</si>
  <si>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</si>
  <si>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</si>
  <si>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</si>
  <si>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</si>
  <si>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</si>
  <si>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</si>
  <si>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</si>
  <si>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</si>
  <si>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</si>
  <si>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</si>
  <si>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</si>
  <si>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</si>
  <si>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</si>
  <si>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</si>
  <si>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</si>
  <si>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</si>
  <si>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</si>
  <si>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</si>
  <si>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</si>
  <si>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</si>
  <si>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</si>
  <si>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</si>
  <si>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</si>
  <si>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</si>
  <si>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</si>
  <si>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</si>
  <si>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</si>
  <si>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</si>
  <si>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</si>
  <si>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</si>
  <si>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</si>
  <si>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</si>
  <si>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</si>
  <si>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</si>
  <si>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</si>
  <si>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</si>
  <si>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</si>
  <si>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</si>
  <si>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</si>
  <si>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</si>
  <si>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</si>
  <si>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</si>
  <si>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</si>
  <si>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</si>
  <si>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</si>
  <si>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</si>
  <si>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</si>
  <si>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</si>
  <si>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</si>
  <si>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</si>
  <si>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</si>
  <si>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</si>
  <si>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</si>
  <si>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</si>
  <si>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</si>
  <si>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</si>
  <si>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</si>
  <si>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</si>
  <si>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</si>
  <si>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</si>
  <si>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</si>
  <si>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</si>
  <si>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</si>
  <si>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</si>
  <si>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</si>
  <si>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</si>
  <si>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</si>
  <si>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</si>
  <si>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</si>
  <si>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</si>
  <si>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</si>
  <si>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</si>
  <si>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</si>
  <si>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</si>
  <si>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</si>
  <si>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</si>
  <si>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</si>
  <si>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</si>
  <si>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</si>
  <si>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</si>
  <si>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</si>
  <si>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</si>
  <si>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</si>
  <si>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</si>
  <si>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</si>
  <si>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</si>
  <si>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</si>
  <si>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</si>
  <si>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</si>
  <si>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</si>
  <si>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</si>
  <si>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</si>
  <si>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</si>
  <si>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</si>
  <si>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</si>
  <si>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</si>
  <si>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</si>
  <si>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</si>
  <si>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</si>
  <si>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</si>
  <si>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</si>
  <si>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</si>
  <si>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</si>
  <si>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</si>
  <si>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</si>
  <si>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</si>
  <si>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</si>
  <si>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</si>
  <si>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</si>
  <si>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</si>
  <si>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</si>
  <si>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</si>
  <si>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</si>
  <si>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</si>
  <si>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</si>
  <si>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</si>
  <si>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</si>
  <si>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</si>
  <si>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</si>
  <si>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</si>
  <si>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</si>
  <si>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</si>
  <si>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</si>
  <si>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</si>
  <si>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</si>
  <si>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</si>
  <si>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</si>
  <si>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</si>
  <si>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</si>
  <si>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</si>
  <si>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</si>
  <si>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</si>
  <si>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</si>
  <si>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</si>
  <si>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</si>
  <si>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</si>
  <si>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</si>
  <si>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</si>
  <si>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</si>
  <si>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</si>
  <si>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</si>
  <si>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</si>
  <si>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</si>
  <si>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</si>
  <si>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</si>
  <si>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</si>
  <si>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</si>
  <si>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</si>
  <si>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</si>
  <si>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</si>
  <si>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</si>
  <si>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</si>
  <si>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</si>
  <si>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</si>
  <si>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</si>
  <si>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</si>
  <si>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</si>
  <si>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</si>
  <si>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</si>
  <si>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</si>
  <si>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</si>
  <si>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</si>
  <si>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</si>
  <si>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</si>
  <si>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</si>
  <si>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</si>
  <si>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</si>
  <si>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</si>
  <si>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</si>
  <si>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</si>
  <si>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</si>
  <si>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</si>
  <si>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</si>
  <si>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</si>
  <si>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</si>
  <si>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</si>
  <si>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</si>
  <si>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</si>
  <si>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</si>
  <si>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</si>
  <si>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</si>
  <si>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</si>
  <si>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</si>
  <si>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</si>
  <si>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</si>
  <si>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</si>
  <si>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</si>
  <si>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</si>
  <si>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</si>
  <si>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</si>
  <si>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</si>
  <si>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</si>
  <si>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</si>
  <si>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</si>
  <si>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</si>
  <si>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</si>
  <si>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</si>
  <si>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</si>
  <si>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</si>
  <si>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</si>
  <si>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</si>
  <si>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</si>
  <si>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</si>
  <si>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</si>
  <si>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</si>
  <si>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</si>
  <si>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</si>
  <si>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</si>
  <si>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</si>
  <si>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</si>
  <si>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</si>
  <si>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</si>
  <si>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</si>
  <si>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</si>
  <si>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</si>
  <si>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</si>
  <si>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</si>
  <si>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</si>
  <si>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</si>
  <si>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</si>
  <si>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</si>
  <si>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</si>
  <si>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</si>
  <si>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</si>
  <si>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</si>
  <si>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</si>
  <si>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</si>
  <si>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</si>
  <si>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</si>
  <si>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</si>
  <si>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</si>
  <si>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</si>
  <si>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</si>
  <si>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</si>
  <si>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</si>
  <si>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</si>
  <si>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</si>
  <si>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</si>
  <si>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</si>
  <si>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</si>
  <si>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</si>
  <si>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</si>
  <si>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</si>
  <si>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</si>
  <si>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</si>
  <si>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</si>
  <si>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</si>
  <si>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</si>
  <si>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</si>
  <si>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</si>
  <si>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</si>
  <si>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</si>
  <si>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</si>
  <si>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</si>
  <si>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</si>
  <si>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</si>
  <si>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</si>
  <si>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</si>
  <si>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</si>
  <si>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</si>
  <si>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</si>
  <si>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</si>
  <si>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</si>
  <si>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</si>
  <si>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</si>
  <si>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</si>
  <si>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</si>
  <si>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</si>
  <si>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</si>
  <si>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</si>
  <si>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</si>
  <si>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</si>
  <si>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</si>
  <si>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</si>
  <si>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</si>
  <si>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</si>
  <si>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</si>
  <si>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</si>
  <si>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</si>
  <si>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</si>
  <si>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</si>
  <si>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</si>
  <si>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</si>
  <si>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</si>
  <si>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</si>
  <si>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</si>
  <si>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</si>
  <si>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</si>
  <si>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</si>
  <si>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</si>
  <si>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</si>
  <si>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</si>
  <si>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</si>
  <si>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</si>
  <si>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</si>
  <si>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</si>
  <si>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</si>
  <si>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</si>
  <si>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</si>
  <si>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</si>
  <si>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</si>
  <si>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</si>
  <si>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</si>
  <si>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</si>
  <si>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</si>
  <si>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</si>
  <si>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</si>
  <si>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</si>
  <si>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</si>
  <si>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</si>
  <si>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</si>
  <si>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</si>
  <si>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</si>
  <si>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</si>
  <si>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</si>
  <si>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</si>
  <si>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</si>
  <si>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</si>
  <si>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</si>
  <si>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</si>
  <si>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</si>
  <si>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</si>
  <si>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</si>
  <si>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</si>
  <si>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</si>
  <si>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</si>
  <si>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</si>
  <si>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</si>
  <si>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</si>
  <si>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</si>
  <si>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</si>
  <si>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</si>
  <si>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</si>
  <si>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</si>
  <si>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</si>
  <si>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</si>
  <si>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</si>
  <si>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</si>
  <si>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</si>
  <si>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</si>
  <si>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</si>
  <si>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</si>
  <si>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</si>
  <si>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</si>
  <si>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</si>
  <si>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</si>
  <si>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</si>
  <si>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</si>
  <si>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</si>
  <si>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</si>
  <si>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</si>
  <si>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</si>
  <si>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</si>
  <si>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</si>
  <si>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</si>
  <si>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</si>
  <si>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</si>
  <si>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</si>
  <si>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</si>
  <si>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</si>
  <si>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</si>
  <si>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</si>
  <si>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</si>
  <si>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</si>
  <si>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</si>
  <si>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</si>
  <si>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</si>
  <si>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</si>
  <si>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</si>
  <si>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</si>
  <si>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</si>
  <si>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</si>
  <si>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</si>
  <si>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</si>
  <si>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</si>
  <si>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</si>
  <si>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</si>
  <si>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</si>
  <si>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</si>
  <si>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</si>
  <si>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</si>
  <si>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</si>
  <si>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</si>
  <si>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</si>
  <si>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</si>
  <si>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</si>
  <si>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</si>
  <si>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</si>
  <si>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</si>
  <si>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</si>
  <si>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</si>
  <si>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</si>
  <si>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</si>
  <si>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</si>
  <si>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</si>
  <si>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</si>
  <si>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</si>
  <si>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</si>
  <si>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</si>
  <si>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</si>
  <si>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</si>
  <si>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</si>
  <si>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</si>
  <si>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</si>
  <si>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</si>
  <si>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</si>
  <si>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</si>
  <si>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</si>
  <si>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</si>
  <si>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</si>
  <si>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</si>
  <si>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</si>
  <si>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</si>
  <si>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</si>
  <si>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</si>
  <si>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</si>
  <si>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</si>
  <si>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</si>
  <si>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</si>
  <si>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</si>
  <si>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</si>
  <si>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</si>
  <si>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</si>
  <si>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</si>
  <si>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</si>
  <si>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</si>
  <si>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</si>
  <si>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</si>
  <si>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</si>
  <si>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</si>
  <si>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</si>
  <si>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</si>
  <si>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</si>
  <si>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</si>
  <si>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</si>
  <si>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</si>
  <si>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</si>
  <si>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</si>
  <si>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</si>
  <si>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</si>
  <si>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</si>
  <si>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</si>
  <si>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</si>
  <si>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</si>
  <si>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</si>
  <si>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</si>
  <si>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</si>
  <si>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</si>
  <si>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</si>
  <si>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</si>
  <si>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</si>
  <si>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</si>
  <si>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</si>
  <si>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</si>
  <si>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</si>
  <si>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</si>
  <si>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</si>
  <si>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</si>
  <si>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</si>
  <si>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</si>
  <si>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</si>
  <si>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</si>
  <si>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</si>
  <si>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</si>
  <si>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</si>
  <si>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</si>
  <si>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</si>
  <si>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</si>
  <si>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</si>
  <si>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</si>
  <si>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</si>
  <si>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</si>
  <si>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</si>
  <si>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</si>
  <si>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</si>
  <si>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</si>
  <si>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</si>
  <si>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</si>
  <si>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</si>
  <si>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</si>
  <si>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</si>
  <si>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</si>
  <si>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</si>
  <si>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</si>
  <si>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</si>
  <si>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</si>
  <si>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</si>
  <si>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</si>
  <si>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</si>
  <si>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</si>
  <si>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</si>
  <si>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</si>
  <si>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</si>
  <si>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</si>
  <si>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</si>
  <si>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</si>
  <si>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</si>
  <si>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</si>
  <si>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</si>
  <si>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</si>
  <si>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</si>
  <si>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</si>
  <si>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</si>
  <si>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</si>
  <si>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</si>
  <si>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</si>
  <si>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</si>
  <si>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</si>
  <si>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</si>
  <si>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</si>
  <si>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</si>
  <si>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</si>
  <si>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</si>
  <si>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</si>
  <si>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</si>
  <si>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</si>
  <si>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</si>
  <si>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</si>
  <si>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</si>
  <si>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</si>
  <si>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</si>
  <si>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</si>
  <si>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</si>
  <si>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</si>
  <si>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</si>
  <si>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</si>
  <si>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</si>
  <si>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</si>
  <si>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</si>
  <si>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</si>
  <si>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</si>
  <si>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</si>
  <si>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</si>
  <si>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</si>
  <si>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</si>
  <si>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</si>
  <si>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</si>
  <si>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</si>
  <si>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</si>
  <si>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</si>
  <si>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</si>
  <si>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</si>
  <si>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</si>
  <si>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</si>
  <si>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</si>
  <si>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</si>
  <si>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</si>
  <si>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</si>
  <si>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</si>
  <si>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</si>
  <si>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</si>
  <si>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</si>
  <si>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</si>
  <si>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</si>
  <si>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</si>
  <si>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</si>
  <si>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</si>
  <si>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</si>
  <si>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</si>
  <si>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</si>
  <si>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</si>
  <si>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</si>
  <si>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</si>
  <si>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</si>
  <si>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</si>
  <si>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</si>
  <si>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</si>
  <si>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</si>
  <si>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</si>
  <si>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</si>
  <si>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</si>
  <si>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</si>
  <si>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</si>
  <si>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</si>
  <si>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</si>
  <si>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</si>
  <si>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</si>
  <si>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</si>
  <si>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</si>
  <si>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</si>
  <si>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</si>
  <si>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</si>
  <si>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</si>
  <si>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</si>
  <si>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</si>
  <si>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</si>
  <si>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</si>
  <si>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</si>
  <si>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</si>
  <si>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</si>
  <si>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</si>
  <si>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</si>
  <si>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</si>
  <si>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</si>
  <si>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</si>
  <si>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</si>
  <si>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</si>
  <si>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</si>
  <si>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</si>
  <si>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</si>
  <si>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</si>
  <si>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</si>
  <si>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</si>
  <si>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</si>
  <si>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</si>
  <si>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</si>
  <si>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</si>
  <si>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</si>
  <si>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</si>
  <si>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</si>
  <si>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</si>
  <si>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</si>
  <si>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</si>
  <si>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</si>
  <si>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</si>
  <si>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</si>
  <si>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</si>
  <si>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</si>
  <si>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</si>
  <si>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</si>
  <si>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</si>
  <si>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</si>
  <si>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</si>
  <si>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</si>
  <si>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</si>
  <si>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</si>
  <si>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</si>
  <si>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</si>
  <si>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</si>
  <si>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</si>
  <si>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</si>
  <si>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</si>
  <si>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</si>
  <si>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</si>
  <si>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</si>
  <si>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</si>
  <si>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</si>
  <si>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</si>
  <si>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</si>
  <si>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</si>
  <si>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</si>
  <si>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</si>
  <si>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</si>
  <si>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</si>
  <si>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</si>
  <si>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</si>
  <si>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</si>
  <si>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</si>
  <si>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</si>
  <si>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</si>
  <si>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</si>
  <si>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</si>
  <si>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</si>
  <si>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</si>
  <si>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</si>
  <si>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</si>
  <si>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</si>
  <si>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</si>
  <si>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</si>
  <si>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</si>
  <si>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</si>
  <si>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</si>
  <si>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</si>
  <si>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</si>
  <si>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</si>
  <si>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</si>
  <si>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</si>
  <si>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</si>
  <si>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</si>
  <si>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</si>
  <si>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</si>
  <si>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</si>
  <si>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</si>
  <si>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</si>
  <si>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</si>
  <si>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</si>
  <si>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</si>
  <si>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</si>
  <si>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</si>
  <si>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</si>
  <si>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</si>
  <si>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</si>
  <si>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</si>
  <si>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</si>
  <si>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</si>
  <si>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</si>
  <si>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</si>
  <si>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</si>
  <si>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</si>
  <si>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</si>
  <si>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</si>
  <si>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</si>
  <si>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</si>
  <si>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</si>
  <si>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</si>
  <si>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</si>
  <si>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</si>
  <si>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</si>
  <si>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</si>
  <si>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</si>
  <si>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</si>
  <si>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</si>
  <si>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</si>
  <si>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</si>
  <si>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</si>
  <si>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</si>
  <si>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</si>
  <si>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</si>
  <si>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</si>
  <si>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</si>
  <si>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</si>
  <si>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</si>
  <si>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</si>
  <si>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</si>
  <si>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</si>
  <si>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</si>
  <si>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</si>
  <si>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</si>
  <si>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</si>
  <si>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</si>
  <si>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</si>
  <si>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</si>
  <si>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</si>
  <si>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</si>
  <si>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</si>
  <si>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</si>
  <si>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</si>
  <si>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</si>
  <si>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</si>
  <si>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</si>
  <si>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</si>
  <si>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</si>
  <si>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</si>
  <si>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</si>
  <si>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</si>
  <si>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</si>
  <si>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</si>
  <si>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</si>
  <si>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</si>
  <si>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</si>
  <si>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</si>
  <si>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</si>
  <si>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</si>
  <si>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</si>
  <si>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</si>
  <si>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</si>
  <si>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</si>
  <si>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</si>
  <si>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</si>
  <si>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</si>
  <si>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</si>
  <si>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</si>
  <si>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</si>
  <si>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</si>
  <si>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</si>
  <si>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</si>
  <si>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</si>
  <si>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</si>
  <si>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</si>
  <si>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</si>
  <si>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</si>
  <si>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</si>
  <si>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</si>
  <si>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</si>
  <si>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</si>
  <si>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</si>
  <si>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</si>
  <si>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</si>
  <si>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</si>
  <si>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</si>
  <si>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</si>
  <si>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</si>
  <si>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</si>
  <si>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</si>
  <si>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</si>
  <si>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</si>
  <si>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</si>
  <si>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</si>
  <si>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</si>
  <si>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</si>
  <si>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</si>
  <si>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</si>
  <si>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</si>
  <si>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</si>
  <si>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</si>
  <si>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</si>
  <si>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</si>
  <si>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</si>
  <si>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</si>
  <si>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</si>
  <si>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</si>
  <si>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</si>
  <si>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</si>
  <si>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</si>
  <si>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</si>
  <si>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</si>
  <si>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</si>
  <si>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</si>
  <si>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</si>
  <si>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</si>
  <si>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</si>
  <si>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</si>
  <si>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</si>
  <si>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</si>
  <si>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</si>
  <si>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</si>
  <si>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</si>
  <si>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</si>
  <si>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</si>
  <si>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</si>
  <si>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</si>
  <si>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</si>
  <si>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</si>
  <si>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</si>
  <si>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</si>
  <si>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</si>
  <si>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</si>
  <si>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</si>
  <si>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</si>
  <si>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</si>
  <si>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</si>
  <si>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</si>
  <si>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</si>
  <si>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</si>
  <si>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</si>
  <si>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</si>
  <si>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</si>
  <si>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</si>
  <si>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</si>
  <si>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</si>
  <si>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</si>
  <si>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</si>
  <si>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</si>
  <si>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</si>
  <si>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</si>
  <si>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</si>
  <si>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</si>
  <si>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</si>
  <si>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</si>
  <si>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</si>
  <si>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</si>
  <si>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</si>
  <si>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</si>
  <si>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</si>
  <si>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</si>
  <si>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</si>
  <si>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</si>
  <si>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</si>
  <si>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</si>
  <si>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</si>
  <si>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</si>
  <si>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</si>
  <si>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</si>
  <si>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</si>
  <si>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</si>
  <si>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</si>
  <si>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</si>
  <si>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</si>
  <si>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</si>
  <si>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</si>
  <si>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</si>
  <si>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</si>
  <si>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</si>
  <si>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</si>
  <si>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</si>
  <si>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</si>
  <si>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</si>
  <si>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</si>
  <si>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</si>
  <si>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</si>
  <si>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</si>
  <si>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</si>
  <si>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</si>
  <si>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</si>
  <si>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</si>
  <si>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</si>
  <si>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</si>
  <si>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</si>
  <si>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</si>
  <si>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</si>
  <si>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</si>
  <si>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</si>
  <si>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</si>
  <si>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</si>
  <si>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</si>
  <si>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</si>
  <si>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</si>
  <si>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</si>
  <si>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</si>
  <si>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</si>
  <si>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</si>
  <si>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</si>
  <si>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</si>
  <si>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</si>
  <si>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</si>
  <si>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</si>
  <si>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</si>
  <si>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</si>
  <si>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</si>
  <si>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</si>
  <si>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</si>
  <si>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</si>
  <si>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</si>
  <si>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</si>
  <si>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</si>
  <si>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</si>
  <si>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</si>
  <si>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</si>
  <si>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</si>
  <si>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</si>
  <si>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</si>
  <si>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</si>
  <si>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</si>
  <si>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</si>
  <si>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</si>
  <si>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</si>
  <si>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</si>
  <si>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</si>
  <si>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</si>
  <si>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</si>
  <si>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</si>
  <si>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</si>
  <si>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</si>
  <si>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</si>
  <si>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</si>
  <si>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</si>
  <si>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</si>
  <si>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</si>
  <si>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</si>
  <si>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</si>
  <si>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</si>
  <si>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</si>
  <si>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</si>
  <si>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</si>
  <si>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</si>
  <si>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</si>
  <si>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</si>
  <si>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</si>
  <si>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</si>
  <si>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</si>
  <si>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</si>
  <si>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</si>
  <si>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</si>
  <si>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</si>
  <si>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</si>
  <si>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</si>
  <si>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</si>
  <si>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</si>
  <si>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</si>
  <si>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</si>
  <si>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</si>
  <si>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</si>
  <si>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</si>
  <si>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</si>
  <si>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</si>
  <si>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</si>
  <si>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</si>
  <si>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</si>
  <si>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</si>
  <si>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</si>
  <si>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</si>
  <si>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</si>
  <si>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</si>
  <si>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</si>
  <si>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</si>
  <si>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</si>
  <si>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</si>
  <si>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</si>
  <si>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</si>
  <si>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</si>
  <si>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</si>
  <si>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</si>
  <si>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</si>
  <si>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</si>
  <si>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</si>
  <si>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</si>
  <si>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</si>
  <si>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</si>
  <si>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</si>
  <si>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</si>
  <si>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</si>
  <si>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</si>
  <si>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</si>
  <si>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</si>
  <si>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</si>
  <si>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</si>
  <si>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</si>
  <si>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</si>
  <si>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</si>
  <si>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</si>
  <si>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</si>
  <si>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</si>
  <si>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</si>
  <si>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</si>
  <si>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</si>
  <si>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</si>
  <si>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</si>
  <si>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</si>
  <si>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</si>
  <si>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</si>
  <si>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</si>
  <si>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</si>
  <si>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</si>
  <si>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</si>
  <si>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</si>
  <si>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</si>
  <si>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</si>
  <si>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</si>
  <si>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</si>
  <si>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</si>
  <si>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</si>
  <si>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</si>
  <si>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</si>
  <si>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</si>
  <si>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</si>
  <si>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</si>
  <si>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</si>
  <si>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</si>
  <si>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</si>
  <si>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</si>
  <si>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</si>
  <si>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</si>
  <si>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</si>
  <si>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</si>
  <si>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</si>
  <si>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</si>
  <si>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</si>
  <si>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</si>
  <si>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</si>
  <si>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</si>
  <si>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</si>
  <si>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</si>
  <si>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</si>
  <si>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</si>
  <si>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</si>
  <si>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</si>
  <si>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</si>
  <si>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</si>
  <si>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</si>
  <si>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</si>
  <si>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</si>
  <si>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</si>
  <si>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</si>
  <si>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</si>
  <si>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</si>
  <si>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</si>
  <si>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</si>
  <si>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</si>
  <si>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</si>
  <si>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</si>
  <si>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</si>
  <si>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</si>
  <si>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</si>
  <si>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</si>
  <si>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</si>
  <si>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</si>
  <si>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</si>
  <si>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</si>
  <si>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</si>
  <si>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</si>
  <si>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</si>
  <si>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</si>
  <si>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</si>
  <si>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</si>
  <si>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</si>
  <si>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</si>
  <si>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</si>
  <si>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</si>
  <si>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</si>
  <si>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</si>
  <si>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</si>
  <si>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</si>
  <si>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</si>
  <si>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</si>
  <si>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</si>
  <si>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</si>
  <si>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</si>
  <si>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</si>
  <si>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</si>
  <si>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</si>
  <si>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</si>
  <si>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</si>
  <si>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</si>
  <si>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</si>
  <si>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</si>
  <si>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</si>
  <si>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</si>
  <si>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</si>
  <si>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</si>
  <si>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</si>
  <si>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</si>
  <si>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</si>
  <si>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</si>
  <si>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</si>
  <si>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</si>
  <si>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</si>
  <si>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</si>
  <si>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</si>
  <si>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</si>
  <si>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</si>
  <si>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</si>
  <si>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</si>
  <si>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</si>
  <si>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</si>
  <si>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</si>
  <si>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</si>
  <si>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</si>
  <si>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</si>
  <si>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</si>
  <si>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</si>
  <si>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</si>
  <si>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</si>
  <si>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</si>
  <si>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</si>
  <si>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</si>
  <si>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</si>
  <si>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</si>
  <si>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</si>
  <si>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</si>
  <si>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</si>
  <si>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</si>
  <si>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</si>
  <si>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</si>
  <si>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</si>
  <si>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</si>
  <si>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</si>
  <si>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</si>
  <si>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</si>
  <si>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</si>
  <si>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</si>
  <si>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</si>
  <si>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</si>
  <si>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</si>
  <si>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</si>
  <si>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</si>
  <si>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</si>
  <si>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</si>
  <si>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</si>
  <si>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</si>
  <si>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</si>
  <si>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</si>
  <si>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</si>
  <si>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</si>
  <si>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</si>
  <si>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</si>
  <si>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</si>
  <si>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</si>
  <si>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</si>
  <si>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</si>
  <si>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</si>
  <si>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</si>
  <si>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</si>
  <si>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</si>
  <si>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</si>
  <si>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</si>
  <si>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</si>
  <si>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</si>
  <si>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</si>
  <si>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</si>
  <si>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</si>
  <si>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</si>
  <si>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</si>
  <si>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</si>
  <si>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</si>
  <si>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</si>
  <si>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</si>
  <si>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</si>
  <si>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</si>
  <si>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</si>
  <si>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</si>
  <si>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</si>
  <si>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</si>
  <si>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</si>
  <si>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</si>
  <si>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</si>
  <si>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</si>
  <si>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</si>
  <si>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</si>
  <si>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</si>
  <si>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</si>
  <si>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</si>
  <si>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</si>
  <si>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</si>
  <si>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</si>
  <si>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</si>
  <si>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</si>
  <si>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</si>
  <si>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</si>
  <si>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</si>
  <si>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</si>
  <si>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</si>
  <si>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</si>
  <si>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</si>
  <si>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</si>
  <si>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</si>
  <si>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</si>
  <si>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</si>
  <si>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</si>
  <si>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</si>
  <si>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</si>
  <si>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</si>
  <si>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</si>
  <si>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</si>
  <si>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</si>
  <si>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</si>
  <si>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</si>
  <si>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</si>
  <si>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</si>
  <si>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</si>
  <si>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</si>
  <si>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</si>
  <si>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</si>
  <si>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</si>
  <si>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</si>
  <si>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</si>
  <si>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</si>
  <si>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</si>
  <si>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</si>
  <si>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</si>
  <si>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</si>
  <si>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</si>
  <si>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</si>
  <si>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</si>
  <si>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</si>
  <si>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</si>
  <si>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</si>
  <si>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</si>
  <si>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</si>
  <si>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</si>
  <si>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</si>
  <si>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</si>
  <si>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</si>
  <si>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</si>
  <si>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</si>
  <si>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</si>
  <si>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</si>
  <si>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</si>
  <si>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</si>
  <si>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</si>
  <si>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</si>
  <si>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</si>
  <si>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</si>
  <si>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</si>
  <si>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</si>
  <si>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</si>
  <si>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</si>
  <si>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</si>
  <si>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</si>
  <si>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</si>
  <si>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</si>
  <si>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</si>
  <si>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</si>
  <si>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</si>
  <si>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</si>
  <si>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</si>
  <si>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</si>
  <si>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</si>
  <si>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</si>
  <si>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</si>
  <si>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</si>
  <si>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</si>
  <si>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</si>
  <si>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</si>
  <si>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</si>
  <si>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</si>
  <si>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</si>
  <si>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</si>
  <si>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</si>
  <si>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</si>
  <si>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</si>
  <si>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</si>
  <si>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</si>
  <si>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</si>
  <si>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</si>
  <si>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</si>
  <si>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</si>
  <si>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</si>
  <si>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</si>
  <si>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</si>
  <si>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</si>
  <si>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</si>
  <si>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</si>
  <si>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</si>
  <si>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</si>
  <si>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</si>
  <si>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</si>
  <si>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</si>
  <si>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</si>
  <si>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</si>
  <si>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</si>
  <si>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</si>
  <si>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</si>
  <si>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</si>
  <si>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</si>
  <si>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</si>
  <si>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</si>
  <si>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</si>
  <si>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</si>
  <si>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</si>
  <si>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</si>
  <si>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</si>
  <si>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</si>
  <si>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</si>
  <si>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</si>
  <si>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</si>
  <si>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</si>
  <si>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</si>
  <si>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</si>
  <si>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</si>
  <si>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</si>
  <si>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</si>
  <si>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</si>
  <si>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</si>
  <si>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</si>
  <si>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</si>
  <si>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</si>
  <si>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</si>
  <si>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</si>
  <si>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</si>
  <si>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</si>
  <si>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</si>
  <si>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</si>
  <si>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</si>
  <si>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</si>
  <si>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</si>
  <si>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</si>
  <si>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</si>
  <si>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</si>
  <si>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</si>
  <si>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</si>
  <si>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</si>
  <si>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</si>
  <si>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</si>
  <si>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</si>
  <si>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</si>
  <si>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</si>
  <si>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</si>
  <si>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</si>
  <si>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</si>
  <si>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</si>
  <si>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</si>
  <si>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</si>
  <si>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</si>
  <si>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</si>
  <si>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</si>
  <si>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</si>
  <si>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</si>
  <si>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</si>
  <si>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</si>
  <si>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</si>
  <si>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</si>
  <si>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</si>
  <si>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</si>
  <si>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</si>
  <si>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</si>
  <si>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</si>
  <si>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</si>
  <si>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</si>
  <si>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</si>
  <si>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</si>
  <si>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</si>
  <si>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</si>
  <si>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</si>
  <si>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</si>
  <si>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</si>
  <si>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</si>
  <si>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</si>
  <si>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</si>
  <si>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</si>
  <si>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</si>
  <si>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</si>
  <si>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</si>
  <si>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</si>
  <si>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</si>
  <si>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</si>
  <si>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</si>
  <si>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</si>
  <si>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</si>
  <si>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</si>
  <si>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</si>
  <si>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</si>
  <si>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</si>
  <si>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</si>
  <si>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</si>
  <si>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</si>
  <si>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</si>
  <si>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</si>
  <si>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</si>
  <si>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</si>
  <si>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</si>
  <si>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</si>
  <si>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</si>
  <si>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</si>
  <si>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</si>
  <si>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</si>
  <si>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</si>
  <si>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</si>
  <si>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</si>
  <si>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</si>
  <si>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</si>
  <si>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</si>
  <si>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</si>
  <si>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</si>
  <si>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</si>
  <si>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</si>
  <si>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</si>
  <si>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</si>
  <si>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</si>
  <si>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</si>
  <si>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</si>
  <si>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</si>
  <si>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</si>
  <si>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</si>
  <si>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</si>
  <si>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</si>
  <si>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</si>
  <si>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</si>
  <si>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</si>
  <si>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</si>
  <si>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</si>
  <si>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</si>
  <si>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</si>
  <si>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</si>
  <si>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</si>
  <si>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</si>
  <si>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</si>
  <si>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</si>
  <si>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</si>
  <si>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</si>
  <si>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</si>
  <si>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</si>
  <si>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</si>
  <si>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</si>
  <si>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</si>
  <si>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</si>
  <si>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</si>
  <si>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</si>
  <si>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</si>
  <si>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</si>
  <si>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</si>
  <si>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</si>
  <si>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</si>
  <si>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</si>
  <si>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</si>
  <si>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</si>
  <si>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</si>
  <si>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</si>
  <si>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</si>
  <si>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</si>
  <si>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</si>
  <si>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</si>
  <si>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</si>
  <si>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</si>
  <si>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</si>
  <si>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</si>
  <si>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</si>
  <si>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</si>
  <si>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</si>
  <si>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</si>
  <si>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</si>
  <si>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</si>
  <si>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</si>
  <si>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</si>
  <si>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</si>
  <si>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</si>
  <si>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</si>
  <si>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</si>
  <si>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</si>
  <si>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</si>
  <si>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</si>
  <si>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</si>
  <si>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</si>
  <si>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</si>
  <si>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</si>
  <si>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</si>
  <si>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</si>
  <si>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</si>
  <si>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</si>
  <si>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</si>
  <si>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</si>
  <si>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</si>
  <si>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</si>
  <si>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</si>
  <si>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</si>
  <si>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</si>
  <si>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</si>
  <si>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</si>
  <si>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</si>
  <si>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</si>
  <si>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</si>
  <si>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</si>
  <si>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</si>
  <si>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</si>
  <si>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</si>
  <si>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</si>
  <si>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</si>
  <si>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</si>
  <si>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</si>
  <si>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</si>
  <si>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</si>
  <si>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</si>
  <si>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</si>
  <si>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</si>
  <si>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</si>
  <si>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</si>
  <si>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</si>
  <si>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</si>
  <si>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</si>
  <si>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</si>
  <si>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</si>
  <si>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</si>
  <si>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</si>
  <si>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</si>
  <si>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</si>
  <si>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</si>
  <si>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</si>
  <si>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</si>
  <si>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</si>
  <si>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</si>
  <si>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</si>
  <si>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</si>
  <si>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</si>
  <si>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</si>
  <si>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</si>
  <si>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</si>
  <si>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</si>
  <si>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</si>
  <si>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</si>
  <si>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</si>
  <si>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</si>
  <si>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</si>
  <si>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</si>
  <si>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</si>
  <si>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</si>
  <si>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</si>
  <si>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</si>
  <si>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</si>
  <si>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</si>
  <si>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</si>
  <si>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</si>
  <si>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</si>
  <si>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</si>
  <si>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</si>
  <si>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</si>
  <si>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</si>
  <si>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</si>
  <si>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</si>
  <si>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</si>
  <si>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</si>
  <si>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</si>
  <si>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</si>
  <si>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</si>
  <si>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</si>
  <si>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</si>
  <si>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</si>
  <si>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</si>
  <si>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</si>
  <si>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</si>
  <si>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</si>
  <si>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</si>
  <si>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</si>
  <si>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</si>
  <si>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</si>
  <si>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</si>
  <si>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</si>
  <si>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</si>
  <si>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</si>
  <si>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</si>
  <si>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</si>
  <si>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</si>
  <si>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</si>
  <si>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</si>
  <si>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</si>
  <si>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</si>
  <si>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</si>
  <si>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</si>
  <si>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</si>
  <si>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</si>
  <si>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</si>
  <si>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</si>
  <si>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</si>
  <si>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</si>
  <si>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</si>
  <si>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</si>
  <si>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</si>
  <si>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</si>
  <si>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</si>
  <si>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</si>
  <si>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</si>
  <si>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</si>
  <si>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</si>
  <si>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</si>
  <si>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</si>
  <si>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</si>
  <si>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</si>
  <si>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</si>
  <si>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</si>
  <si>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</si>
  <si>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</si>
  <si>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</si>
  <si>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</si>
  <si>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</si>
  <si>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</si>
  <si>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</si>
  <si>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</si>
  <si>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</si>
  <si>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</si>
  <si>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</si>
  <si>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</si>
  <si>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</si>
  <si>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</si>
  <si>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</si>
  <si>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</si>
  <si>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</si>
  <si>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</si>
  <si>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</si>
  <si>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</si>
  <si>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</si>
  <si>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</si>
  <si>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</si>
  <si>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</si>
  <si>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</si>
  <si>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</si>
  <si>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</si>
  <si>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</si>
  <si>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</si>
  <si>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</si>
  <si>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</si>
  <si>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</si>
  <si>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</si>
  <si>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</si>
  <si>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</si>
  <si>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</si>
  <si>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</si>
  <si>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</si>
  <si>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</si>
  <si>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</si>
  <si>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</si>
  <si>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</si>
  <si>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</si>
  <si>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</si>
  <si>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</si>
  <si>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</si>
  <si>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</si>
  <si>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</si>
  <si>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</si>
  <si>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</si>
  <si>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</si>
  <si>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</si>
  <si>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</si>
  <si>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</si>
  <si>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</si>
  <si>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</si>
  <si>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</si>
  <si>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</si>
  <si>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</si>
  <si>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</si>
  <si>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</si>
  <si>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</si>
  <si>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</si>
  <si>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</si>
  <si>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</si>
  <si>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</si>
  <si>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</si>
  <si>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</si>
  <si>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</si>
  <si>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</si>
  <si>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</si>
  <si>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</si>
  <si>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</si>
  <si>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</si>
  <si>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</si>
  <si>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</si>
  <si>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</si>
  <si>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</si>
  <si>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</si>
  <si>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</si>
  <si>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</si>
  <si>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</si>
  <si>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</si>
  <si>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</si>
  <si>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</si>
  <si>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</si>
  <si>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</si>
  <si>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</si>
  <si>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</si>
  <si>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</si>
  <si>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</si>
  <si>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</si>
  <si>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</si>
  <si>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</si>
  <si>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</si>
  <si>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</si>
  <si>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</si>
  <si>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</si>
  <si>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</si>
  <si>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</si>
  <si>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</si>
  <si>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</si>
  <si>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</si>
  <si>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</si>
  <si>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</si>
  <si>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</si>
  <si>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</si>
  <si>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</si>
  <si>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</si>
  <si>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</si>
  <si>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</si>
  <si>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</si>
  <si>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</si>
  <si>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</si>
  <si>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</si>
  <si>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</si>
  <si>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</si>
  <si>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</si>
  <si>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</si>
  <si>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</si>
  <si>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</si>
  <si>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</si>
  <si>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</si>
  <si>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</si>
  <si>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</si>
  <si>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</si>
  <si>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</si>
  <si>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</si>
  <si>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</si>
  <si>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</si>
  <si>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</si>
  <si>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</si>
  <si>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</si>
  <si>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</si>
  <si>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</si>
  <si>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</si>
  <si>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</si>
  <si>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</si>
  <si>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</si>
  <si>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</si>
  <si>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</si>
  <si>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</si>
  <si>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</si>
  <si>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</si>
  <si>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</si>
  <si>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</si>
  <si>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</si>
  <si>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</si>
  <si>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</si>
  <si>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</si>
  <si>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</si>
  <si>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</si>
  <si>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</si>
  <si>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</si>
  <si>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</si>
  <si>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</si>
  <si>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</si>
  <si>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</si>
  <si>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</si>
  <si>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</si>
  <si>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</si>
  <si>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</si>
  <si>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</si>
  <si>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</si>
  <si>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</si>
  <si>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</si>
  <si>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</si>
  <si>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</si>
  <si>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</si>
  <si>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</si>
  <si>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</si>
  <si>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</si>
  <si>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</si>
  <si>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</si>
  <si>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</si>
  <si>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</si>
  <si>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</si>
  <si>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</si>
  <si>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</si>
  <si>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</si>
  <si>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</si>
  <si>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</si>
  <si>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</si>
  <si>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</si>
  <si>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</si>
  <si>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</si>
  <si>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</si>
  <si>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</si>
  <si>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</si>
  <si>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</si>
  <si>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</si>
  <si>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</si>
  <si>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</si>
  <si>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</si>
  <si>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</si>
  <si>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</si>
  <si>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</si>
  <si>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</si>
  <si>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</si>
  <si>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</si>
  <si>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</si>
  <si>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</si>
  <si>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</si>
  <si>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</si>
  <si>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</si>
  <si>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</si>
  <si>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</si>
  <si>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</si>
  <si>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</si>
  <si>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</si>
  <si>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</si>
  <si>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</si>
  <si>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</si>
  <si>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</si>
  <si>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</si>
  <si>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</si>
  <si>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</si>
  <si>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</si>
  <si>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</si>
  <si>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</si>
  <si>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</si>
  <si>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</si>
  <si>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</si>
  <si>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</si>
  <si>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</si>
  <si>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</si>
  <si>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</si>
  <si>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</si>
  <si>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</si>
  <si>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</si>
  <si>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</si>
  <si>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</si>
  <si>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</si>
  <si>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</si>
  <si>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</si>
  <si>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</si>
  <si>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</si>
  <si>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</si>
  <si>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</si>
  <si>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</si>
  <si>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</si>
  <si>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</si>
  <si>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</si>
  <si>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</si>
  <si>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</si>
  <si>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</si>
  <si>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</si>
  <si>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</si>
  <si>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</si>
  <si>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</si>
  <si>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</si>
  <si>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</si>
  <si>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</si>
  <si>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</si>
  <si>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</si>
  <si>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</si>
  <si>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</si>
  <si>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</si>
  <si>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</si>
  <si>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</si>
  <si>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</si>
  <si>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</si>
  <si>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</si>
  <si>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</si>
  <si>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</si>
  <si>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</si>
  <si>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</si>
  <si>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</si>
  <si>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</si>
  <si>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</si>
  <si>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</si>
  <si>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</si>
  <si>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</si>
  <si>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</si>
  <si>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</si>
  <si>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</si>
  <si>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</si>
  <si>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</si>
  <si>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</si>
  <si>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</si>
  <si>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</si>
  <si>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</si>
  <si>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</si>
  <si>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</si>
  <si>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</si>
  <si>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</si>
  <si>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</si>
  <si>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</si>
  <si>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</si>
  <si>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</si>
  <si>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</si>
  <si>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</si>
  <si>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</si>
  <si>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</si>
  <si>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</si>
  <si>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</si>
  <si>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</si>
  <si>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</si>
  <si>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</si>
  <si>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</si>
  <si>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</si>
  <si>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</si>
  <si>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</si>
  <si>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</si>
  <si>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</si>
  <si>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</si>
  <si>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</si>
  <si>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</si>
  <si>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</si>
  <si>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</si>
  <si>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</si>
  <si>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</si>
  <si>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</si>
  <si>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</si>
  <si>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</si>
  <si>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</si>
  <si>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</si>
  <si>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</si>
  <si>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</si>
  <si>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</si>
  <si>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</si>
  <si>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</si>
  <si>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</si>
  <si>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</si>
  <si>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</si>
  <si>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</si>
  <si>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</si>
  <si>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</si>
  <si>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</si>
  <si>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</si>
  <si>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</si>
  <si>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</si>
  <si>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</si>
  <si>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</si>
  <si>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</si>
  <si>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</si>
  <si>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</si>
  <si>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</si>
  <si>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</si>
  <si>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</si>
  <si>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</si>
  <si>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</si>
  <si>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</si>
  <si>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</si>
  <si>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</si>
  <si>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</si>
  <si>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</si>
  <si>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</si>
  <si>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</si>
  <si>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</si>
  <si>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</si>
  <si>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</si>
  <si>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</si>
  <si>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</si>
  <si>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</si>
  <si>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</si>
  <si>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</si>
  <si>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</si>
  <si>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</si>
  <si>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</si>
  <si>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</si>
  <si>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</si>
  <si>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</si>
  <si>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</si>
  <si>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</si>
  <si>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</si>
  <si>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</si>
  <si>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</si>
  <si>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</si>
  <si>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</si>
  <si>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</si>
  <si>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</si>
  <si>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</si>
  <si>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</si>
  <si>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</si>
  <si>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</si>
  <si>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</si>
  <si>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</si>
  <si>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</si>
  <si>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</si>
  <si>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</si>
  <si>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</si>
  <si>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</si>
  <si>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</si>
  <si>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</si>
  <si>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</si>
  <si>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</si>
  <si>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</si>
  <si>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</si>
  <si>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</si>
  <si>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</si>
  <si>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</si>
  <si>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</si>
  <si>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</si>
  <si>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</si>
  <si>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</si>
  <si>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</si>
  <si>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</si>
  <si>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</si>
  <si>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</si>
  <si>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</si>
  <si>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</si>
  <si>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</si>
  <si>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</si>
  <si>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</si>
  <si>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</si>
  <si>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</si>
  <si>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</si>
  <si>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</si>
  <si>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</si>
  <si>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</si>
  <si>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</si>
  <si>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</si>
  <si>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</si>
  <si>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</si>
  <si>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</si>
  <si>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</si>
  <si>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</si>
  <si>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</si>
  <si>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</si>
  <si>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</si>
  <si>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</si>
  <si>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</si>
  <si>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</si>
  <si>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</si>
  <si>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</si>
  <si>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</si>
  <si>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</si>
  <si>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</si>
  <si>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</si>
  <si>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</si>
  <si>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</si>
  <si>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</si>
  <si>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</si>
  <si>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</si>
  <si>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</si>
  <si>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</si>
  <si>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</si>
  <si>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</si>
  <si>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</si>
  <si>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</si>
  <si>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</si>
  <si>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</si>
  <si>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</si>
  <si>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</si>
  <si>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</si>
  <si>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</si>
  <si>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</si>
  <si>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</si>
  <si>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</si>
  <si>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</si>
  <si>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</si>
  <si>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</si>
  <si>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</si>
  <si>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</si>
  <si>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</si>
  <si>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</si>
  <si>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</si>
  <si>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</si>
  <si>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</si>
  <si>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</si>
  <si>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</si>
  <si>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</si>
  <si>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</si>
  <si>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</si>
  <si>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</si>
  <si>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</si>
  <si>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</si>
  <si>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</si>
  <si>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</si>
  <si>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</si>
  <si>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</si>
  <si>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</si>
  <si>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</si>
  <si>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</si>
  <si>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</si>
  <si>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</si>
  <si>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</si>
  <si>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</si>
  <si>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</si>
  <si>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</si>
  <si>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</si>
  <si>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</si>
  <si>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</si>
  <si>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</si>
  <si>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</si>
  <si>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</si>
  <si>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</si>
  <si>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</si>
  <si>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</si>
  <si>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</si>
  <si>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</si>
  <si>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</si>
  <si>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</si>
  <si>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</si>
  <si>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</si>
  <si>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</si>
  <si>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</si>
  <si>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</si>
  <si>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</si>
  <si>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</si>
  <si>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</si>
  <si>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</si>
  <si>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</si>
  <si>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</si>
  <si>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</si>
  <si>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</si>
  <si>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</si>
  <si>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</si>
  <si>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</si>
  <si>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</si>
  <si>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</si>
  <si>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</si>
  <si>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</si>
  <si>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</si>
  <si>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</si>
  <si>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</si>
  <si>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</si>
  <si>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</si>
  <si>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</si>
  <si>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</si>
  <si>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</si>
  <si>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</si>
  <si>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</si>
  <si>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</si>
  <si>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</si>
  <si>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</si>
  <si>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</si>
  <si>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</si>
  <si>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</si>
  <si>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</si>
  <si>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</si>
  <si>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</si>
  <si>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</si>
  <si>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</si>
  <si>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</si>
  <si>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</si>
  <si>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</si>
  <si>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</si>
  <si>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</si>
  <si>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</si>
  <si>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</si>
  <si>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</si>
  <si>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</si>
  <si>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</si>
  <si>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</si>
  <si>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</si>
  <si>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</si>
  <si>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</si>
  <si>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</si>
  <si>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</si>
  <si>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</si>
  <si>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</si>
  <si>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</si>
  <si>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</si>
  <si>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</si>
  <si>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</si>
  <si>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</si>
  <si>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</si>
  <si>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</si>
  <si>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</si>
  <si>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</si>
  <si>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</si>
  <si>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</si>
  <si>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</si>
  <si>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</si>
  <si>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</si>
  <si>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</si>
  <si>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</si>
  <si>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</si>
  <si>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</si>
  <si>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</si>
  <si>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</si>
  <si>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</si>
  <si>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</si>
  <si>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</si>
  <si>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</si>
  <si>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</si>
  <si>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</si>
  <si>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</si>
  <si>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</si>
  <si>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</si>
  <si>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</si>
  <si>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</si>
  <si>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</si>
  <si>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</si>
  <si>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</si>
  <si>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</si>
  <si>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</si>
  <si>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</si>
  <si>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</si>
  <si>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</si>
  <si>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</si>
  <si>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</si>
  <si>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</si>
  <si>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</si>
  <si>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</si>
  <si>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</si>
  <si>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</si>
  <si>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</si>
  <si>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</si>
  <si>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</si>
  <si>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</si>
  <si>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</si>
  <si>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</si>
  <si>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</si>
  <si>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</si>
  <si>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</si>
  <si>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</si>
  <si>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</si>
  <si>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</si>
  <si>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</si>
  <si>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</si>
  <si>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</si>
  <si>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</si>
  <si>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</si>
  <si>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</si>
  <si>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</si>
  <si>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</si>
  <si>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</si>
  <si>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</si>
  <si>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</si>
  <si>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</si>
  <si>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</si>
  <si>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</si>
  <si>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</si>
  <si>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</si>
  <si>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</si>
  <si>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</si>
  <si>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</si>
  <si>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</si>
  <si>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</si>
  <si>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</si>
  <si>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</si>
  <si>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</si>
  <si>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</si>
  <si>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</si>
  <si>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</si>
  <si>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</si>
  <si>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</si>
  <si>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</si>
  <si>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</si>
  <si>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</si>
  <si>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</si>
  <si>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</si>
  <si>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</si>
  <si>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</si>
  <si>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</si>
  <si>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</si>
  <si>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</si>
  <si>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</si>
  <si>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</si>
  <si>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</si>
  <si>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</si>
  <si>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</si>
  <si>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</si>
  <si>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</si>
  <si>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</si>
  <si>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</si>
  <si>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</si>
  <si>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</si>
  <si>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</si>
  <si>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</si>
  <si>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</si>
  <si>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</si>
  <si>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</si>
  <si>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</si>
  <si>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</si>
  <si>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</si>
  <si>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</si>
  <si>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</si>
  <si>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</si>
  <si>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</si>
  <si>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</si>
  <si>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</si>
  <si>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</si>
  <si>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</si>
  <si>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</si>
  <si>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</si>
  <si>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</si>
  <si>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</si>
  <si>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</si>
  <si>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</si>
  <si>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</si>
  <si>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</si>
  <si>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</si>
  <si>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</si>
  <si>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</si>
  <si>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</si>
  <si>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</si>
  <si>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</si>
  <si>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</si>
  <si>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</si>
  <si>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</si>
  <si>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</si>
  <si>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</si>
  <si>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</si>
  <si>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</si>
  <si>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</si>
  <si>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</si>
  <si>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</si>
  <si>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</si>
  <si>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</si>
  <si>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</si>
  <si>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</si>
  <si>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</si>
  <si>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</si>
  <si>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</si>
  <si>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</si>
  <si>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</si>
  <si>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</si>
  <si>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</si>
  <si>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</si>
  <si>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</si>
  <si>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</si>
  <si>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</si>
  <si>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</si>
  <si>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</si>
  <si>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</si>
  <si>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</si>
  <si>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</si>
  <si>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</si>
  <si>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</si>
  <si>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</si>
  <si>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</si>
  <si>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</si>
  <si>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</si>
  <si>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</si>
  <si>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</si>
  <si>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</si>
  <si>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</si>
  <si>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</si>
  <si>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</si>
  <si>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</si>
  <si>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</si>
  <si>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</si>
  <si>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</si>
  <si>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</si>
  <si>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</si>
  <si>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</si>
  <si>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</si>
  <si>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</si>
  <si>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</si>
  <si>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</si>
  <si>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</si>
  <si>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</si>
  <si>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</si>
  <si>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</si>
  <si>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</si>
  <si>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</si>
  <si>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</si>
  <si>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</si>
  <si>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</si>
  <si>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</si>
  <si>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</si>
  <si>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</si>
  <si>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</si>
  <si>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</si>
  <si>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</si>
  <si>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</si>
  <si>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</si>
  <si>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</si>
  <si>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</si>
  <si>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</si>
  <si>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</si>
  <si>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</si>
  <si>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</si>
  <si>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</si>
  <si>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</si>
  <si>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</si>
  <si>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</si>
  <si>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</si>
  <si>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</si>
  <si>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</si>
  <si>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</si>
  <si>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</si>
  <si>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</si>
  <si>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</si>
  <si>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</si>
  <si>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</si>
  <si>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</si>
  <si>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</si>
  <si>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</si>
  <si>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</si>
  <si>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</si>
  <si>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</si>
  <si>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</si>
  <si>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</si>
  <si>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</si>
  <si>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</si>
  <si>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</si>
  <si>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</si>
  <si>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</si>
  <si>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</si>
  <si>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</si>
  <si>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</si>
  <si>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</si>
  <si>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</si>
  <si>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</si>
  <si>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</si>
  <si>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</si>
  <si>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</si>
  <si>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</si>
  <si>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</si>
  <si>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</si>
  <si>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</si>
  <si>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</si>
  <si>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</si>
  <si>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</si>
  <si>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</si>
  <si>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</si>
  <si>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</si>
  <si>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</si>
  <si>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</si>
  <si>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</si>
  <si>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</si>
  <si>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</si>
  <si>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</si>
  <si>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</si>
  <si>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</si>
  <si>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</si>
  <si>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</si>
  <si>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</si>
  <si>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</si>
  <si>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</si>
  <si>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</si>
  <si>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</si>
  <si>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</si>
  <si>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</si>
  <si>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</si>
  <si>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</si>
  <si>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</si>
  <si>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</si>
  <si>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</si>
  <si>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</si>
  <si>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</si>
  <si>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</si>
  <si>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</si>
  <si>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</si>
  <si>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</si>
  <si>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</si>
  <si>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</si>
  <si>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</si>
  <si>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</si>
  <si>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</si>
  <si>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</si>
  <si>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</si>
  <si>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</si>
  <si>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</si>
  <si>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</si>
  <si>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</si>
  <si>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</si>
  <si>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</si>
  <si>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</si>
  <si>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</si>
  <si>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</si>
  <si>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</si>
  <si>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</si>
  <si>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</si>
  <si>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</si>
  <si>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</si>
  <si>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</si>
  <si>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</si>
  <si>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</si>
  <si>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</si>
  <si>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</si>
  <si>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</si>
  <si>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</si>
  <si>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</si>
  <si>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</si>
  <si>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</si>
  <si>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</si>
  <si>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</si>
  <si>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</si>
  <si>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</si>
  <si>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</si>
  <si>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</si>
  <si>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</si>
  <si>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</si>
  <si>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</si>
  <si>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</si>
  <si>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</si>
  <si>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</si>
  <si>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</si>
  <si>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</si>
  <si>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</si>
  <si>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</si>
  <si>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</si>
  <si>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</si>
  <si>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</si>
  <si>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</si>
  <si>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</si>
  <si>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</si>
  <si>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</si>
  <si>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</si>
  <si>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</si>
  <si>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</si>
  <si>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</si>
  <si>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</si>
  <si>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</si>
  <si>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</si>
  <si>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</si>
  <si>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</si>
  <si>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</si>
  <si>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</si>
  <si>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</si>
  <si>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</si>
  <si>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</si>
  <si>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</si>
  <si>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</si>
  <si>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</si>
  <si>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</si>
  <si>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</si>
  <si>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</si>
  <si>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</si>
  <si>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</si>
  <si>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</si>
  <si>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</si>
  <si>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</si>
  <si>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</si>
  <si>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</si>
  <si>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</si>
  <si>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</si>
  <si>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</si>
  <si>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</si>
  <si>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</si>
  <si>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</si>
  <si>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</si>
  <si>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</si>
  <si>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</si>
  <si>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</si>
  <si>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</si>
  <si>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</si>
  <si>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</si>
  <si>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</si>
  <si>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</si>
  <si>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</si>
  <si>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</si>
  <si>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</si>
  <si>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</si>
  <si>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</si>
  <si>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</si>
  <si>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</si>
  <si>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</si>
  <si>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</si>
  <si>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</si>
  <si>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</si>
  <si>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</si>
  <si>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</si>
  <si>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</si>
  <si>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</si>
  <si>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</si>
  <si>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</si>
  <si>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</si>
  <si>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</si>
  <si>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</si>
  <si>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</si>
  <si>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</si>
  <si>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</si>
  <si>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</si>
  <si>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</si>
  <si>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</si>
  <si>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</si>
  <si>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</si>
  <si>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</si>
  <si>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</si>
  <si>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</si>
  <si>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</si>
  <si>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</si>
  <si>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</si>
  <si>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</si>
  <si>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</si>
  <si>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</si>
  <si>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</si>
  <si>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</si>
  <si>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</si>
  <si>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</si>
  <si>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</si>
  <si>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</si>
  <si>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</si>
  <si>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</si>
  <si>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</si>
  <si>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</si>
  <si>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</si>
  <si>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</si>
  <si>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</si>
  <si>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</si>
  <si>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</si>
  <si>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</si>
  <si>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</si>
  <si>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</si>
  <si>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</si>
  <si>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</si>
  <si>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</si>
  <si>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</si>
  <si>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</si>
  <si>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</si>
  <si>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</si>
  <si>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</si>
  <si>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</si>
  <si>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</si>
  <si>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</si>
  <si>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</si>
  <si>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</si>
  <si>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</si>
  <si>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</si>
  <si>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</si>
  <si>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</si>
  <si>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</si>
  <si>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</si>
  <si>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</si>
  <si>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</si>
  <si>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</si>
  <si>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</si>
  <si>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</si>
  <si>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</si>
  <si>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</si>
  <si>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</si>
  <si>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</si>
  <si>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</si>
  <si>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</si>
  <si>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</si>
  <si>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</si>
  <si>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</si>
  <si>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</si>
  <si>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</si>
  <si>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</si>
  <si>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</si>
  <si>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</si>
  <si>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</si>
  <si>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</si>
  <si>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</si>
  <si>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</si>
  <si>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</si>
  <si>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</si>
  <si>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</si>
  <si>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</si>
  <si>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</si>
  <si>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</si>
  <si>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</si>
  <si>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</si>
  <si>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</si>
  <si>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</si>
  <si>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</si>
  <si>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</si>
  <si>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</si>
  <si>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</si>
  <si>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</si>
  <si>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</si>
  <si>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</si>
  <si>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</si>
  <si>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</si>
  <si>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</si>
  <si>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</si>
  <si>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</si>
  <si>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</si>
  <si>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</si>
  <si>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</si>
  <si>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</si>
  <si>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</si>
  <si>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</si>
  <si>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</si>
  <si>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</si>
  <si>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</si>
  <si>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</si>
  <si>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</si>
  <si>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</si>
  <si>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</si>
  <si>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</si>
  <si>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</si>
  <si>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</si>
  <si>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</si>
  <si>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</si>
  <si>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</si>
  <si>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</si>
  <si>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</si>
  <si>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</si>
  <si>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</si>
  <si>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</si>
  <si>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</si>
  <si>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</si>
  <si>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</si>
  <si>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</si>
  <si>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</si>
  <si>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</si>
  <si>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</si>
  <si>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</si>
  <si>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</si>
  <si>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</si>
  <si>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</si>
  <si>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</si>
  <si>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</si>
  <si>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</si>
  <si>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</si>
  <si>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</si>
  <si>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</si>
  <si>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</si>
  <si>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</si>
  <si>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</si>
  <si>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</si>
  <si>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</si>
  <si>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</si>
  <si>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</si>
  <si>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</si>
  <si>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</si>
  <si>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</si>
  <si>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</si>
  <si>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</si>
  <si>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</si>
  <si>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</si>
  <si>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</si>
  <si>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</si>
  <si>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</si>
  <si>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</si>
  <si>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</si>
  <si>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</si>
  <si>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</si>
  <si>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</si>
  <si>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</si>
  <si>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</si>
  <si>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</si>
  <si>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</si>
  <si>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</si>
  <si>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</si>
  <si>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</si>
  <si>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</si>
  <si>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</si>
  <si>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</si>
  <si>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</si>
  <si>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</si>
  <si>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</si>
  <si>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</si>
  <si>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</si>
  <si>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</si>
  <si>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</si>
  <si>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</si>
  <si>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</si>
  <si>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</si>
  <si>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</si>
  <si>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</si>
  <si>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</si>
  <si>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</si>
  <si>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</si>
  <si>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</si>
  <si>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</si>
  <si>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</si>
  <si>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</si>
  <si>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</si>
  <si>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</si>
  <si>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</si>
  <si>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</si>
  <si>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</si>
  <si>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</si>
  <si>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</si>
  <si>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</si>
  <si>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</si>
  <si>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</si>
  <si>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</si>
  <si>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</si>
  <si>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</si>
  <si>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</si>
  <si>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</si>
  <si>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</si>
  <si>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</si>
  <si>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</si>
  <si>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</si>
  <si>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</si>
  <si>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</si>
  <si>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</si>
  <si>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</si>
  <si>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</si>
  <si>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</si>
  <si>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</si>
  <si>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</si>
  <si>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</si>
  <si>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</si>
  <si>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</si>
  <si>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</si>
  <si>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</si>
  <si>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</si>
  <si>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</si>
  <si>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</si>
  <si>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</si>
  <si>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</si>
  <si>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</si>
  <si>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</si>
  <si>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</si>
  <si>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</si>
  <si>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</si>
  <si>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</si>
  <si>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</si>
  <si>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</si>
  <si>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</si>
  <si>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</si>
  <si>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</si>
  <si>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</si>
  <si>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</si>
  <si>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</si>
  <si>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</si>
  <si>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</si>
  <si>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</si>
  <si>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</si>
  <si>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</si>
  <si>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</si>
  <si>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</si>
  <si>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</si>
  <si>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</si>
  <si>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</si>
  <si>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</si>
  <si>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</si>
  <si>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</si>
  <si>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</si>
  <si>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</si>
  <si>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</si>
  <si>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</si>
  <si>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</si>
  <si>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</si>
  <si>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</si>
  <si>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</si>
  <si>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</si>
  <si>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</si>
  <si>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</si>
  <si>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</si>
  <si>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</si>
  <si>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</si>
  <si>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</si>
  <si>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</si>
  <si>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</si>
  <si>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</si>
  <si>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</si>
  <si>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</si>
  <si>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</si>
  <si>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</si>
  <si>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</si>
  <si>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</si>
  <si>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</si>
  <si>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</si>
  <si>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</si>
  <si>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</si>
  <si>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</si>
  <si>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</si>
  <si>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</si>
  <si>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</si>
  <si>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</si>
  <si>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</si>
  <si>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</si>
  <si>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</si>
  <si>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</si>
  <si>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</si>
  <si>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</si>
  <si>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</si>
  <si>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</si>
  <si>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</si>
  <si>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</si>
  <si>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</si>
  <si>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</si>
  <si>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</si>
  <si>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</si>
  <si>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</si>
  <si>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</si>
  <si>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</si>
  <si>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</si>
  <si>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</si>
  <si>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</si>
  <si>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</si>
  <si>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</si>
  <si>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</si>
  <si>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</si>
  <si>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</si>
  <si>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</si>
  <si>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</si>
  <si>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</si>
  <si>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</si>
  <si>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</si>
  <si>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</si>
  <si>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</si>
  <si>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</si>
  <si>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</si>
  <si>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</si>
  <si>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</si>
  <si>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</si>
  <si>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</si>
  <si>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</si>
  <si>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</si>
  <si>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</si>
  <si>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</si>
  <si>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</si>
  <si>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</si>
  <si>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</si>
  <si>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</si>
  <si>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</si>
  <si>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</si>
  <si>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</si>
  <si>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</si>
  <si>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</si>
  <si>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</si>
  <si>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</si>
  <si>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</si>
  <si>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</si>
  <si>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</si>
  <si>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</si>
  <si>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</si>
  <si>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</si>
  <si>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</si>
  <si>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</si>
  <si>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</si>
  <si>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</si>
  <si>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</si>
  <si>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</si>
  <si>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</si>
  <si>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</si>
  <si>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</si>
  <si>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</si>
  <si>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</si>
  <si>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</si>
  <si>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</si>
  <si>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</si>
  <si>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</si>
  <si>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</si>
  <si>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</si>
  <si>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</si>
  <si>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</si>
  <si>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</si>
  <si>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</si>
  <si>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</si>
  <si>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</si>
  <si>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</si>
  <si>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</si>
  <si>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</si>
  <si>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</si>
  <si>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</si>
  <si>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</si>
  <si>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</si>
  <si>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</si>
  <si>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</si>
  <si>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</si>
  <si>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</si>
  <si>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</si>
  <si>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</si>
  <si>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</si>
  <si>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</si>
  <si>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</si>
  <si>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</si>
  <si>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</si>
  <si>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</si>
  <si>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</si>
  <si>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</si>
  <si>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</si>
  <si>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</si>
  <si>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</si>
  <si>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</si>
  <si>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</si>
  <si>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</si>
  <si>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</si>
  <si>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</si>
  <si>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</si>
  <si>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</si>
  <si>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</si>
  <si>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</si>
  <si>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</si>
  <si>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</si>
  <si>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</si>
  <si>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</si>
  <si>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</si>
  <si>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</si>
  <si>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</si>
  <si>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</si>
  <si>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</si>
  <si>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</si>
  <si>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</si>
  <si>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</si>
  <si>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</si>
  <si>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</si>
  <si>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</si>
  <si>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</si>
  <si>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</si>
  <si>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</si>
  <si>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</si>
  <si>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</si>
  <si>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</si>
  <si>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</si>
  <si>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</si>
  <si>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</si>
  <si>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</si>
  <si>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</si>
  <si>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</si>
  <si>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</si>
  <si>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</si>
  <si>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</si>
  <si>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</si>
  <si>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</si>
  <si>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</si>
  <si>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</si>
  <si>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</si>
  <si>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</si>
  <si>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</si>
  <si>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</si>
  <si>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</si>
  <si>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</si>
  <si>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</si>
  <si>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</si>
  <si>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</si>
  <si>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</si>
  <si>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</si>
  <si>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</si>
  <si>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</si>
  <si>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</si>
  <si>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</si>
  <si>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</si>
  <si>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</si>
  <si>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</si>
  <si>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</si>
  <si>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</si>
  <si>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</si>
  <si>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</si>
  <si>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</si>
  <si>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</si>
  <si>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</si>
  <si>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</si>
  <si>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</si>
  <si>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</si>
  <si>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</si>
  <si>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</si>
  <si>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</si>
  <si>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</si>
  <si>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</si>
  <si>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</si>
  <si>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</si>
  <si>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</si>
  <si>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</si>
  <si>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</si>
  <si>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</si>
  <si>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</si>
  <si>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</si>
  <si>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</si>
  <si>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</si>
  <si>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</si>
  <si>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</si>
  <si>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</si>
  <si>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</si>
  <si>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</si>
  <si>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</si>
  <si>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</si>
  <si>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</si>
  <si>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</si>
  <si>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</si>
  <si>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</si>
  <si>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</si>
  <si>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</si>
  <si>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</si>
  <si>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</si>
  <si>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</si>
  <si>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</si>
  <si>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</si>
  <si>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</si>
  <si>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</si>
  <si>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</si>
  <si>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</si>
  <si>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</si>
  <si>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</si>
  <si>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</si>
  <si>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</si>
  <si>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</si>
  <si>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</si>
  <si>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</si>
  <si>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</si>
  <si>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</si>
  <si>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</si>
  <si>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</si>
  <si>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</si>
  <si>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</si>
  <si>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</si>
  <si>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</si>
  <si>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</si>
  <si>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</si>
  <si>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</si>
  <si>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</si>
  <si>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</si>
  <si>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</si>
  <si>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</si>
  <si>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</si>
  <si>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</si>
  <si>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</si>
  <si>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</si>
  <si>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</si>
  <si>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</si>
  <si>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</si>
  <si>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</si>
  <si>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</si>
  <si>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</si>
  <si>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</si>
  <si>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</si>
  <si>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</si>
  <si>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</si>
  <si>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</si>
  <si>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</si>
  <si>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</si>
  <si>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</si>
  <si>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</si>
  <si>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</si>
  <si>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</si>
  <si>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</si>
  <si>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</si>
  <si>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</si>
  <si>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</si>
  <si>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</si>
  <si>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</si>
  <si>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</si>
  <si>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</si>
  <si>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</si>
  <si>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</si>
  <si>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</si>
  <si>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</si>
  <si>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</si>
  <si>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</si>
  <si>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</si>
  <si>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</si>
  <si>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</si>
  <si>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</si>
  <si>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</si>
  <si>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</si>
  <si>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</si>
  <si>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</si>
  <si>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</si>
  <si>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</si>
  <si>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</si>
  <si>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</si>
  <si>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</si>
  <si>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</si>
  <si>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</si>
  <si>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</si>
  <si>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</si>
  <si>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</si>
  <si>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</si>
  <si>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</si>
  <si>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</si>
  <si>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</si>
  <si>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</si>
  <si>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</si>
  <si>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</si>
  <si>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</si>
  <si>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</si>
  <si>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</si>
  <si>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</si>
  <si>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</si>
  <si>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</si>
  <si>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</si>
  <si>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</si>
  <si>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</si>
  <si>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</si>
  <si>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</si>
  <si>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</si>
  <si>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</si>
  <si>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</si>
  <si>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</si>
  <si>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</si>
  <si>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</si>
  <si>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</si>
  <si>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</si>
  <si>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</si>
  <si>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</si>
  <si>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</si>
  <si>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</si>
  <si>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</si>
  <si>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</si>
  <si>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</si>
  <si>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</si>
  <si>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</si>
  <si>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</si>
  <si>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</si>
  <si>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</si>
  <si>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</si>
  <si>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</si>
  <si>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</si>
  <si>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</si>
  <si>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</si>
  <si>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</si>
  <si>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</si>
  <si>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</si>
  <si>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</si>
  <si>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</si>
  <si>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</si>
  <si>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</si>
  <si>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</si>
  <si>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</si>
  <si>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</si>
  <si>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</si>
  <si>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</si>
  <si>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</si>
  <si>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</si>
  <si>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</si>
  <si>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</si>
  <si>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</si>
  <si>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</si>
  <si>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</si>
  <si>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</si>
  <si>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</si>
  <si>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</si>
  <si>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</si>
  <si>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</si>
  <si>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</si>
  <si>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</si>
  <si>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</si>
  <si>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</si>
  <si>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</si>
  <si>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</si>
  <si>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</si>
  <si>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</si>
  <si>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</si>
  <si>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</si>
  <si>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</si>
  <si>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</si>
  <si>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</si>
  <si>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</si>
  <si>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</si>
  <si>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</si>
  <si>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</si>
  <si>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</si>
  <si>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</si>
  <si>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</si>
  <si>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</si>
  <si>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</si>
  <si>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</si>
  <si>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</si>
  <si>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</si>
  <si>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</si>
  <si>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</si>
  <si>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</si>
  <si>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</si>
  <si>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</si>
  <si>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</si>
  <si>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</si>
  <si>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</si>
  <si>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</si>
  <si>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</si>
  <si>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</si>
  <si>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</si>
  <si>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</si>
  <si>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</si>
  <si>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</si>
  <si>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</si>
  <si>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</si>
  <si>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</si>
  <si>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</si>
  <si>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</si>
  <si>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</si>
  <si>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</si>
  <si>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</si>
  <si>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</si>
  <si>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</si>
  <si>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</si>
  <si>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</si>
  <si>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</si>
  <si>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</si>
  <si>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</si>
  <si>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</si>
  <si>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</si>
  <si>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</si>
  <si>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</si>
  <si>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</si>
  <si>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</si>
  <si>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</si>
  <si>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</si>
  <si>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</si>
  <si>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</si>
  <si>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</si>
  <si>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</si>
  <si>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</si>
  <si>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</si>
  <si>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</si>
  <si>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</si>
  <si>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</si>
  <si>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</si>
  <si>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</si>
  <si>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</si>
  <si>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</si>
  <si>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</si>
  <si>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</si>
  <si>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</si>
  <si>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</si>
  <si>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</si>
  <si>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</si>
  <si>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</si>
  <si>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</si>
  <si>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</si>
  <si>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</si>
  <si>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</si>
  <si>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</si>
  <si>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</si>
  <si>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</si>
  <si>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</si>
  <si>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</si>
  <si>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</si>
  <si>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</si>
  <si>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</si>
  <si>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</si>
  <si>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</si>
  <si>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</si>
  <si>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</si>
  <si>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</si>
  <si>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</si>
  <si>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</si>
  <si>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</si>
  <si>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</si>
  <si>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</si>
  <si>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</si>
  <si>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</si>
  <si>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</si>
  <si>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</si>
  <si>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</si>
  <si>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</si>
  <si>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</si>
  <si>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</si>
  <si>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</si>
  <si>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</si>
  <si>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</si>
  <si>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</si>
  <si>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</si>
  <si>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</si>
  <si>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</si>
  <si>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</si>
  <si>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</si>
  <si>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</si>
  <si>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</si>
  <si>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</si>
  <si>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</si>
  <si>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</si>
  <si>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</si>
  <si>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</si>
  <si>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</si>
  <si>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</si>
  <si>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</si>
  <si>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</si>
  <si>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</si>
  <si>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</si>
  <si>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</si>
  <si>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</si>
  <si>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</si>
  <si>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</si>
  <si>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</si>
  <si>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</si>
  <si>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</si>
  <si>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</si>
  <si>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</si>
  <si>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</si>
  <si>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</si>
  <si>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</si>
  <si>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</si>
  <si>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</si>
  <si>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</si>
  <si>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</si>
  <si>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</si>
  <si>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</si>
  <si>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</si>
  <si>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</si>
  <si>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</si>
  <si>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</si>
  <si>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</si>
  <si>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</si>
  <si>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</si>
  <si>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</si>
  <si>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</si>
  <si>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</si>
  <si>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</si>
  <si>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</si>
  <si>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</si>
  <si>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</si>
  <si>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</si>
  <si>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</si>
  <si>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</si>
  <si>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</si>
  <si>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</si>
  <si>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</si>
  <si>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</si>
  <si>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</si>
  <si>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</si>
  <si>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</si>
  <si>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</si>
  <si>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</si>
  <si>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</si>
  <si>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</si>
  <si>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</si>
  <si>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</si>
  <si>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</si>
  <si>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</si>
  <si>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</si>
  <si>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</si>
  <si>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</si>
  <si>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</si>
  <si>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</si>
  <si>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</si>
  <si>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</si>
  <si>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</si>
  <si>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</si>
  <si>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</si>
  <si>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</si>
  <si>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</si>
  <si>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</si>
  <si>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</si>
  <si>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</si>
  <si>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</si>
  <si>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</si>
  <si>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</si>
  <si>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</si>
  <si>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</si>
  <si>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</si>
  <si>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</si>
  <si>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</si>
  <si>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</si>
  <si>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</si>
  <si>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</si>
  <si>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</si>
  <si>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</si>
  <si>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</si>
  <si>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</si>
  <si>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</si>
  <si>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</si>
  <si>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</si>
  <si>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</si>
  <si>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</si>
  <si>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</si>
  <si>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</si>
  <si>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</si>
  <si>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</si>
  <si>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</si>
  <si>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</si>
  <si>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</si>
  <si>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</si>
  <si>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</si>
  <si>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</si>
  <si>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</si>
  <si>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</si>
  <si>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</si>
  <si>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</si>
  <si>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</si>
  <si>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</si>
  <si>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</si>
  <si>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</si>
  <si>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</si>
  <si>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</si>
  <si>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</si>
  <si>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</si>
  <si>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</si>
  <si>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</si>
  <si>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</si>
  <si>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</si>
  <si>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</si>
  <si>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</si>
  <si>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</si>
  <si>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</si>
  <si>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</si>
  <si>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</si>
  <si>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</si>
  <si>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</si>
  <si>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</si>
  <si>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</si>
  <si>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</si>
  <si>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</si>
  <si>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</si>
  <si>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</si>
  <si>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</si>
  <si>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</si>
  <si>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</si>
  <si>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</si>
  <si>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</si>
  <si>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</si>
  <si>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</si>
  <si>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</si>
  <si>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</si>
  <si>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</si>
  <si>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</si>
  <si>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</si>
  <si>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</si>
  <si>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</si>
  <si>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</si>
  <si>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</si>
  <si>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</si>
  <si>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</si>
  <si>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</si>
  <si>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</si>
  <si>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</si>
  <si>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</si>
  <si>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</si>
  <si>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</si>
  <si>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</si>
  <si>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</si>
  <si>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</si>
  <si>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</si>
  <si>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</si>
  <si>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</si>
  <si>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</si>
  <si>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</si>
  <si>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</si>
  <si>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</si>
  <si>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</si>
  <si>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</si>
  <si>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</si>
  <si>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</si>
  <si>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</si>
  <si>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</si>
  <si>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</si>
  <si>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</si>
  <si>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</si>
  <si>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</si>
  <si>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</si>
  <si>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</si>
  <si>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</si>
  <si>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</si>
  <si>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</si>
  <si>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</si>
  <si>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</si>
  <si>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</si>
  <si>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</si>
  <si>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</si>
  <si>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</si>
  <si>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</si>
  <si>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</si>
  <si>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</si>
  <si>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</si>
  <si>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</si>
  <si>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</si>
  <si>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</si>
  <si>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</si>
  <si>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</si>
  <si>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</si>
  <si>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</si>
  <si>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</si>
  <si>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</si>
  <si>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</si>
  <si>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</si>
  <si>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</si>
  <si>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</si>
  <si>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</si>
  <si>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</si>
  <si>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</si>
  <si>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</si>
  <si>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</si>
  <si>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</si>
  <si>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</si>
  <si>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</si>
  <si>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</si>
  <si>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</si>
  <si>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</si>
  <si>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</si>
  <si>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</si>
  <si>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</si>
  <si>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</si>
  <si>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</si>
  <si>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</si>
  <si>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</si>
  <si>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</si>
  <si>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</si>
  <si>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</si>
  <si>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</si>
  <si>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</si>
  <si>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</si>
  <si>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</si>
  <si>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</si>
  <si>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</si>
  <si>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</si>
  <si>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</si>
  <si>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</si>
  <si>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</si>
  <si>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</si>
  <si>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</si>
  <si>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</si>
  <si>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</si>
  <si>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</si>
  <si>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</si>
  <si>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</si>
  <si>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</si>
  <si>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</si>
  <si>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</si>
  <si>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</si>
  <si>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</si>
  <si>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</si>
  <si>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</si>
  <si>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</si>
  <si>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</si>
  <si>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</si>
  <si>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</si>
  <si>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</si>
  <si>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</si>
  <si>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</si>
  <si>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</si>
  <si>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</si>
  <si>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</si>
  <si>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</si>
  <si>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</si>
  <si>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</si>
  <si>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</si>
  <si>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</si>
  <si>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</si>
  <si>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</si>
  <si>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</si>
  <si>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</si>
  <si>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</si>
  <si>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</si>
  <si>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</si>
  <si>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</si>
  <si>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</si>
  <si>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</si>
  <si>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</si>
  <si>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</si>
  <si>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</si>
  <si>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</si>
  <si>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</si>
  <si>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</si>
  <si>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</si>
  <si>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</si>
  <si>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</si>
  <si>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</si>
  <si>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</si>
  <si>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</si>
  <si>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</si>
  <si>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</si>
  <si>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</si>
  <si>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</si>
  <si>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</si>
  <si>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</si>
  <si>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</si>
  <si>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</si>
  <si>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</si>
  <si>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</si>
  <si>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</si>
  <si>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</si>
  <si>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</si>
  <si>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</si>
  <si>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</si>
  <si>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</si>
  <si>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</si>
  <si>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</si>
  <si>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</si>
  <si>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</si>
  <si>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</si>
  <si>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</si>
  <si>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</si>
  <si>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</si>
  <si>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</si>
  <si>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</si>
  <si>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</si>
  <si>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</si>
  <si>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</si>
  <si>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</si>
  <si>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</si>
  <si>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</si>
  <si>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</si>
  <si>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</si>
  <si>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</si>
  <si>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</si>
  <si>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</si>
  <si>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</si>
  <si>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</si>
  <si>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</si>
  <si>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</si>
  <si>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</si>
  <si>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</si>
  <si>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</si>
  <si>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</si>
  <si>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</si>
  <si>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</si>
  <si>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</si>
  <si>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</si>
  <si>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</si>
  <si>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</si>
  <si>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</si>
  <si>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</si>
  <si>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</si>
  <si>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</si>
  <si>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</si>
  <si>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</si>
  <si>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</si>
  <si>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</si>
  <si>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</si>
  <si>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</si>
  <si>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</si>
  <si>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</si>
  <si>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</si>
  <si>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</si>
  <si>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</si>
  <si>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</si>
  <si>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</si>
  <si>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</si>
  <si>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</si>
  <si>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</si>
  <si>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</si>
  <si>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</si>
  <si>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</si>
  <si>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</si>
  <si>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</si>
  <si>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</si>
  <si>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</si>
  <si>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</si>
  <si>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</si>
  <si>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</si>
  <si>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</si>
  <si>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</si>
  <si>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</si>
  <si>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</si>
  <si>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</si>
  <si>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</si>
  <si>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</si>
  <si>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</si>
  <si>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</si>
  <si>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</si>
  <si>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</si>
  <si>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</si>
  <si>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</si>
  <si>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</si>
  <si>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</si>
  <si>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</si>
  <si>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</si>
  <si>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</si>
  <si>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</si>
  <si>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</si>
  <si>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</si>
  <si>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</si>
  <si>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</si>
  <si>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</si>
  <si>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</si>
  <si>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</si>
  <si>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</si>
  <si>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</si>
  <si>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</si>
  <si>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</si>
  <si>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</si>
  <si>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</si>
  <si>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</si>
  <si>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</si>
  <si>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</si>
  <si>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</si>
  <si>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</si>
  <si>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</si>
  <si>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</si>
  <si>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</si>
  <si>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</si>
  <si>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</si>
  <si>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</si>
  <si>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</si>
  <si>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</si>
  <si>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</si>
  <si>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</si>
  <si>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</si>
  <si>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</si>
  <si>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</si>
  <si>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</si>
  <si>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</si>
  <si>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</si>
  <si>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</si>
  <si>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</si>
  <si>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</si>
  <si>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</si>
  <si>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</si>
  <si>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</si>
  <si>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</si>
  <si>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</si>
  <si>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</si>
  <si>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</si>
  <si>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</si>
  <si>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</si>
  <si>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</si>
  <si>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</si>
  <si>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</si>
  <si>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</si>
  <si>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</si>
  <si>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</si>
  <si>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</si>
  <si>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</si>
  <si>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</si>
  <si>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</si>
  <si>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</si>
  <si>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</si>
  <si>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</si>
  <si>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</si>
  <si>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</si>
  <si>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</si>
  <si>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</si>
  <si>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</si>
  <si>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</si>
  <si>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</si>
  <si>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</si>
  <si>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</si>
  <si>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</si>
  <si>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</si>
  <si>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</si>
  <si>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</si>
  <si>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</si>
  <si>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</si>
  <si>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</si>
  <si>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</si>
  <si>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</si>
  <si>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</si>
  <si>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</si>
  <si>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</si>
  <si>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</si>
  <si>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</si>
  <si>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</si>
  <si>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</si>
  <si>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</si>
  <si>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</si>
  <si>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</si>
  <si>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</si>
  <si>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</si>
  <si>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</si>
  <si>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</si>
  <si>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</si>
  <si>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</si>
  <si>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</si>
  <si>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</si>
  <si>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</si>
  <si>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</si>
  <si>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</si>
  <si>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</si>
  <si>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</si>
  <si>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</si>
  <si>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</si>
  <si>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</si>
  <si>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</si>
  <si>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</si>
  <si>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</si>
  <si>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</si>
  <si>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</si>
  <si>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</si>
  <si>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</si>
  <si>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</si>
  <si>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</si>
  <si>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</si>
  <si>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</si>
  <si>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</si>
  <si>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</si>
  <si>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</si>
  <si>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</si>
  <si>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</si>
  <si>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</si>
  <si>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</si>
  <si>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</si>
  <si>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</si>
  <si>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</si>
  <si>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</si>
  <si>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</si>
  <si>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</si>
  <si>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</si>
  <si>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</si>
  <si>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</si>
  <si>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</si>
  <si>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</si>
  <si>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</si>
  <si>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</si>
  <si>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</si>
  <si>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</si>
  <si>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</si>
  <si>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</si>
  <si>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</si>
  <si>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</si>
  <si>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</si>
  <si>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</si>
  <si>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</si>
  <si>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</si>
  <si>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</si>
  <si>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</si>
  <si>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</si>
  <si>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</si>
  <si>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</si>
  <si>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</si>
  <si>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</si>
  <si>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</si>
  <si>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</si>
  <si>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</si>
  <si>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</si>
  <si>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</si>
  <si>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</si>
  <si>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</si>
  <si>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</si>
  <si>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</si>
  <si>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</si>
  <si>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</si>
  <si>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</si>
  <si>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</si>
  <si>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</si>
  <si>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</si>
  <si>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</si>
  <si>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</si>
  <si>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</si>
  <si>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</si>
  <si>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</si>
  <si>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</si>
  <si>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</si>
  <si>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</si>
  <si>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</si>
  <si>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</si>
  <si>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</si>
  <si>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</si>
  <si>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</si>
  <si>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</si>
  <si>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</si>
  <si>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</si>
  <si>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</si>
  <si>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</si>
  <si>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</si>
  <si>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</si>
  <si>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</si>
  <si>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</si>
  <si>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</si>
  <si>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</si>
  <si>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</si>
  <si>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</si>
  <si>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</si>
  <si>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</si>
  <si>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</si>
  <si>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</si>
  <si>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</si>
  <si>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</si>
  <si>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</si>
  <si>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</si>
  <si>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</si>
  <si>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</si>
  <si>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</si>
  <si>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</si>
  <si>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</si>
  <si>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</si>
  <si>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</si>
  <si>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</si>
  <si>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</si>
  <si>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</si>
  <si>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</si>
  <si>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</si>
  <si>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</si>
  <si>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</si>
  <si>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</si>
  <si>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</si>
  <si>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</si>
  <si>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</si>
  <si>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</si>
  <si>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</si>
  <si>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</si>
  <si>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</si>
  <si>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</si>
  <si>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</si>
  <si>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</si>
  <si>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</si>
  <si>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</si>
  <si>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</si>
  <si>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</si>
  <si>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</si>
  <si>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</si>
  <si>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</si>
  <si>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</si>
  <si>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</si>
  <si>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</si>
  <si>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</si>
  <si>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</si>
  <si>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</si>
  <si>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</si>
  <si>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</si>
  <si>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</si>
  <si>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</si>
  <si>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</si>
  <si>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</si>
  <si>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</si>
  <si>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</si>
  <si>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</si>
  <si>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</si>
  <si>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</si>
  <si>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</si>
  <si>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</si>
  <si>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</si>
  <si>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</si>
  <si>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</si>
  <si>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</si>
  <si>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</si>
  <si>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</si>
  <si>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</si>
  <si>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</si>
  <si>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</si>
  <si>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</si>
  <si>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</si>
  <si>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</si>
  <si>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</si>
  <si>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</si>
  <si>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</si>
  <si>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</si>
  <si>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</si>
  <si>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</si>
  <si>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</si>
  <si>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</si>
  <si>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</si>
  <si>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</si>
  <si>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</si>
  <si>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</si>
  <si>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</si>
  <si>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</si>
  <si>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</si>
  <si>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</si>
  <si>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</si>
  <si>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</si>
  <si>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</si>
  <si>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</si>
  <si>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</si>
  <si>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</si>
  <si>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</si>
  <si>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</si>
  <si>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</si>
  <si>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</si>
  <si>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</si>
  <si>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</si>
  <si>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</si>
  <si>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</si>
  <si>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</si>
  <si>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</si>
  <si>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</si>
  <si>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</si>
  <si>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</si>
  <si>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</si>
  <si>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</si>
  <si>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</si>
  <si>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</si>
  <si>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</si>
  <si>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</si>
  <si>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</si>
  <si>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</si>
  <si>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</si>
  <si>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</si>
  <si>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</si>
  <si>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</si>
  <si>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</si>
  <si>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</si>
  <si>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</si>
  <si>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</si>
  <si>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</si>
  <si>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</si>
  <si>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</si>
  <si>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</si>
  <si>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</si>
  <si>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</si>
  <si>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</si>
  <si>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</si>
  <si>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</si>
  <si>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</si>
  <si>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</si>
  <si>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</si>
  <si>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</si>
  <si>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</si>
  <si>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</si>
  <si>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</si>
  <si>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</si>
  <si>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</si>
  <si>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</si>
  <si>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</si>
  <si>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</si>
  <si>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</si>
  <si>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</si>
  <si>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</si>
  <si>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</si>
  <si>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</si>
  <si>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</si>
  <si>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</si>
  <si>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</si>
  <si>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</si>
  <si>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</si>
  <si>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</si>
  <si>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</si>
  <si>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</si>
  <si>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</si>
  <si>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</si>
  <si>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</si>
  <si>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</si>
  <si>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</si>
  <si>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</si>
  <si>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</si>
  <si>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</si>
  <si>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</si>
  <si>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</si>
  <si>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</si>
  <si>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</si>
  <si>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</si>
  <si>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</si>
  <si>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</si>
  <si>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</si>
  <si>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</si>
  <si>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</si>
  <si>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</si>
  <si>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</si>
  <si>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</si>
  <si>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</si>
  <si>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</si>
  <si>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</si>
  <si>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</si>
  <si>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</si>
  <si>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</si>
  <si>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</si>
  <si>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</si>
  <si>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</si>
  <si>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</si>
  <si>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</si>
  <si>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</si>
  <si>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</si>
  <si>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</si>
  <si>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</si>
  <si>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</si>
  <si>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</si>
  <si>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</si>
  <si>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</si>
  <si>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</si>
  <si>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</si>
  <si>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</si>
  <si>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</si>
  <si>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</si>
  <si>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</si>
  <si>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</si>
  <si>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</si>
  <si>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</si>
  <si>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</si>
  <si>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</si>
  <si>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</si>
  <si>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</si>
  <si>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</si>
  <si>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</si>
  <si>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</si>
  <si>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</si>
  <si>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</si>
  <si>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</si>
  <si>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</si>
  <si>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</si>
  <si>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</si>
  <si>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</si>
  <si>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</si>
  <si>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</si>
  <si>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</si>
  <si>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</si>
  <si>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</si>
  <si>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</si>
  <si>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</si>
  <si>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</si>
  <si>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</si>
  <si>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</si>
  <si>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</si>
  <si>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</si>
  <si>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</si>
  <si>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</si>
  <si>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</si>
  <si>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</si>
  <si>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</si>
  <si>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</si>
  <si>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</si>
  <si>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</si>
  <si>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</si>
  <si>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</si>
  <si>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</si>
  <si>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</si>
  <si>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</si>
  <si>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</si>
  <si>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</si>
  <si>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</si>
  <si>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</si>
  <si>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</si>
  <si>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</si>
  <si>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</si>
  <si>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</si>
  <si>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</si>
  <si>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</si>
  <si>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</si>
  <si>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</si>
  <si>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</si>
  <si>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</si>
  <si>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</si>
  <si>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</si>
  <si>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</si>
  <si>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</si>
  <si>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</si>
  <si>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</si>
  <si>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</si>
  <si>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</si>
  <si>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</si>
  <si>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</si>
  <si>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</si>
  <si>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</si>
  <si>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</si>
  <si>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</si>
  <si>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</si>
  <si>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</si>
  <si>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</si>
  <si>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</si>
  <si>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</si>
  <si>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</si>
  <si>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</si>
  <si>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</si>
  <si>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</si>
  <si>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</si>
  <si>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</si>
  <si>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</si>
  <si>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</si>
  <si>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</si>
  <si>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</si>
  <si>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</si>
  <si>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</si>
  <si>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</si>
  <si>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</si>
  <si>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</si>
  <si>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</si>
  <si>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</si>
  <si>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</si>
  <si>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</si>
  <si>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</si>
  <si>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</si>
  <si>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</si>
  <si>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</si>
  <si>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</si>
  <si>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</si>
  <si>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</si>
  <si>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</si>
  <si>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</si>
  <si>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</si>
  <si>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</si>
  <si>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</si>
  <si>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</si>
  <si>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</si>
  <si>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</si>
  <si>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</si>
  <si>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</si>
  <si>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</si>
  <si>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</si>
  <si>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</si>
  <si>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</si>
  <si>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</si>
  <si>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</si>
  <si>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</si>
  <si>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</si>
  <si>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</si>
  <si>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</si>
  <si>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</si>
  <si>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</si>
  <si>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</si>
  <si>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</si>
  <si>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</si>
  <si>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</si>
  <si>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</si>
  <si>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</si>
  <si>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</si>
  <si>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</si>
  <si>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</si>
  <si>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</si>
  <si>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</si>
  <si>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</si>
  <si>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</si>
  <si>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</si>
  <si>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</si>
  <si>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</si>
  <si>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</si>
  <si>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</si>
  <si>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</si>
  <si>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</si>
  <si>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</si>
  <si>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</si>
  <si>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</si>
  <si>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</si>
  <si>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</si>
  <si>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</si>
  <si>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</si>
  <si>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</si>
  <si>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</si>
  <si>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</si>
  <si>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</si>
  <si>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</si>
  <si>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</si>
  <si>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</si>
  <si>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</si>
  <si>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</si>
  <si>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</si>
  <si>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</si>
  <si>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</si>
  <si>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</si>
  <si>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</si>
  <si>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</si>
  <si>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</si>
  <si>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</si>
  <si>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</si>
  <si>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</si>
  <si>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</si>
  <si>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</si>
  <si>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</si>
  <si>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</si>
  <si>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</si>
  <si>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</si>
  <si>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</si>
  <si>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</si>
  <si>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</si>
  <si>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</si>
  <si>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</si>
  <si>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</si>
  <si>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</si>
  <si>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</si>
  <si>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</si>
  <si>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</si>
  <si>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</si>
  <si>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</si>
  <si>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</si>
  <si>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</si>
  <si>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</si>
  <si>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</si>
  <si>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</si>
  <si>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</si>
  <si>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</si>
  <si>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</si>
  <si>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</si>
  <si>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</si>
  <si>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</si>
  <si>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</si>
  <si>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</si>
  <si>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</si>
  <si>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</si>
  <si>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</si>
  <si>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</si>
  <si>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</si>
  <si>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</si>
  <si>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</si>
  <si>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</si>
  <si>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</si>
  <si>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</si>
  <si>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</si>
  <si>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</si>
  <si>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</si>
  <si>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</si>
  <si>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</si>
  <si>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</si>
  <si>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</si>
  <si>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</si>
  <si>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</si>
  <si>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</si>
  <si>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</si>
  <si>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</si>
  <si>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</si>
  <si>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</si>
  <si>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</si>
  <si>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</si>
  <si>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</si>
  <si>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</si>
  <si>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</si>
  <si>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</si>
  <si>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</si>
  <si>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</si>
  <si>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</si>
  <si>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</si>
  <si>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</si>
  <si>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</si>
  <si>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</si>
  <si>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</si>
  <si>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</si>
  <si>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</si>
  <si>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</si>
  <si>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</si>
  <si>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</si>
  <si>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</si>
  <si>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</si>
  <si>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</si>
  <si>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</si>
  <si>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</si>
  <si>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</si>
  <si>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</si>
  <si>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</si>
  <si>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</si>
  <si>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</si>
  <si>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</si>
  <si>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</si>
  <si>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</si>
  <si>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</si>
  <si>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</si>
  <si>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</si>
  <si>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</si>
  <si>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</si>
  <si>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</si>
  <si>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</si>
  <si>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</si>
  <si>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</si>
  <si>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</si>
  <si>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</si>
  <si>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</si>
  <si>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</si>
  <si>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</si>
  <si>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</si>
  <si>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</si>
  <si>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</si>
  <si>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</si>
  <si>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</si>
  <si>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</si>
  <si>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</si>
  <si>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</si>
  <si>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</si>
  <si>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</si>
  <si>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</si>
  <si>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</si>
  <si>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</si>
  <si>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</si>
  <si>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</si>
  <si>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</si>
  <si>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</si>
  <si>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</si>
  <si>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</si>
  <si>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</si>
  <si>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</si>
  <si>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</si>
  <si>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</si>
  <si>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</si>
  <si>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</si>
  <si>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</si>
  <si>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</si>
  <si>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</si>
  <si>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</si>
  <si>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</si>
  <si>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</si>
  <si>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</si>
  <si>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</si>
  <si>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</si>
  <si>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</si>
  <si>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</si>
  <si>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</si>
  <si>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</si>
  <si>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</si>
  <si>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</si>
  <si>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</si>
  <si>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</si>
  <si>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</si>
  <si>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</si>
  <si>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</si>
  <si>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</si>
  <si>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</si>
  <si>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</si>
  <si>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</si>
  <si>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</si>
  <si>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</si>
  <si>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</si>
  <si>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</si>
  <si>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</si>
  <si>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</si>
  <si>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</si>
  <si>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</si>
  <si>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</si>
  <si>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</si>
  <si>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</si>
  <si>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</si>
  <si>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</si>
  <si>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</si>
  <si>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</si>
  <si>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</si>
  <si>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</si>
  <si>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</si>
  <si>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</si>
  <si>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</si>
  <si>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</si>
  <si>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</si>
  <si>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</si>
  <si>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</si>
  <si>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</si>
  <si>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</si>
  <si>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</si>
  <si>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</si>
  <si>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</si>
  <si>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</si>
  <si>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</si>
  <si>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</si>
  <si>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</si>
  <si>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</si>
  <si>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</si>
  <si>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</si>
  <si>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</si>
  <si>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</si>
  <si>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</si>
  <si>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</si>
  <si>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</si>
  <si>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</si>
  <si>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</si>
  <si>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</si>
  <si>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</si>
  <si>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</si>
  <si>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</si>
  <si>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</si>
  <si>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</si>
  <si>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</si>
  <si>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</si>
  <si>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</si>
  <si>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</si>
  <si>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</si>
  <si>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</si>
  <si>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</si>
  <si>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</si>
  <si>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</si>
  <si>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</si>
  <si>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</si>
  <si>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</si>
  <si>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</si>
  <si>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</si>
  <si>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</si>
  <si>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</si>
  <si>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</si>
  <si>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</si>
  <si>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</si>
  <si>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</si>
  <si>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</si>
  <si>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</si>
  <si>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</si>
  <si>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</si>
  <si>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</si>
  <si>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</si>
  <si>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</si>
  <si>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</si>
  <si>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</si>
  <si>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</si>
  <si>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</si>
  <si>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</si>
  <si>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</si>
  <si>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</si>
  <si>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</si>
  <si>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</si>
  <si>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</si>
  <si>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</si>
  <si>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</si>
  <si>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</si>
  <si>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</si>
  <si>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</si>
  <si>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</si>
  <si>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</si>
  <si>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</si>
  <si>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</si>
  <si>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</si>
  <si>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</si>
  <si>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</si>
  <si>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</si>
  <si>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</si>
  <si>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</si>
  <si>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</si>
  <si>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</si>
  <si>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</si>
  <si>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</si>
  <si>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</si>
  <si>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</si>
  <si>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</si>
  <si>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</si>
  <si>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</si>
  <si>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</si>
  <si>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</si>
  <si>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</si>
  <si>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</si>
  <si>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</si>
  <si>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</si>
  <si>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</si>
  <si>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</si>
  <si>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</si>
  <si>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</si>
  <si>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</si>
  <si>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</si>
  <si>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</si>
  <si>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</si>
  <si>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</si>
  <si>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</si>
  <si>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</si>
  <si>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</si>
  <si>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</si>
  <si>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</si>
  <si>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</si>
  <si>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</si>
  <si>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</si>
  <si>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</si>
  <si>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</si>
  <si>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</si>
  <si>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</si>
  <si>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</si>
  <si>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</si>
  <si>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</si>
  <si>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</si>
  <si>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</si>
  <si>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</si>
  <si>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</si>
  <si>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</si>
  <si>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</si>
  <si>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</si>
  <si>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</si>
  <si>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</si>
  <si>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</si>
  <si>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</si>
  <si>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</si>
  <si>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</si>
  <si>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</si>
  <si>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</si>
  <si>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</si>
  <si>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</si>
  <si>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</si>
  <si>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</si>
  <si>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</si>
  <si>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</si>
  <si>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</si>
  <si>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</si>
  <si>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</si>
  <si>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</si>
  <si>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</si>
  <si>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</si>
  <si>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</si>
  <si>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</si>
  <si>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</si>
  <si>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</si>
  <si>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</si>
  <si>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</si>
  <si>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</si>
  <si>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</si>
  <si>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</si>
  <si>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</si>
  <si>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</si>
  <si>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</si>
  <si>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</si>
  <si>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</si>
  <si>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</si>
  <si>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</si>
  <si>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</si>
  <si>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</si>
  <si>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</si>
  <si>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</si>
  <si>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</si>
  <si>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</si>
  <si>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</si>
  <si>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</si>
  <si>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</si>
  <si>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</si>
  <si>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</si>
  <si>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</si>
  <si>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</si>
  <si>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</si>
  <si>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</si>
  <si>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</si>
  <si>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</si>
  <si>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</si>
  <si>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</si>
  <si>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</si>
  <si>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</si>
  <si>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</si>
  <si>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</si>
  <si>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</si>
  <si>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</si>
  <si>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</si>
  <si>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</si>
  <si>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</si>
  <si>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</si>
  <si>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</si>
  <si>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</si>
  <si>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</si>
  <si>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</si>
  <si>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</si>
  <si>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</si>
  <si>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</si>
  <si>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</si>
  <si>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</si>
  <si>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</si>
  <si>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</si>
  <si>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</si>
  <si>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</si>
  <si>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</si>
  <si>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</si>
  <si>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</si>
  <si>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</si>
  <si>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</si>
  <si>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</si>
  <si>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</si>
  <si>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</si>
  <si>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</si>
  <si>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</si>
  <si>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</si>
  <si>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</si>
  <si>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</si>
  <si>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</si>
  <si>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</si>
  <si>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</si>
  <si>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</si>
  <si>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</si>
  <si>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</si>
  <si>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</si>
  <si>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</si>
  <si>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</si>
  <si>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</si>
  <si>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</si>
  <si>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</si>
  <si>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</si>
  <si>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</si>
  <si>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</si>
  <si>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</si>
  <si>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</si>
  <si>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</si>
  <si>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</si>
  <si>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</si>
  <si>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</si>
  <si>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</si>
  <si>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</si>
  <si>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</si>
  <si>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</si>
  <si>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</si>
  <si>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</si>
  <si>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</si>
  <si>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</si>
  <si>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</si>
  <si>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</si>
  <si>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</si>
  <si>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</si>
  <si>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</si>
  <si>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</si>
  <si>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</si>
  <si>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</si>
  <si>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</si>
  <si>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</si>
  <si>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</si>
  <si>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</si>
  <si>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</si>
  <si>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</si>
  <si>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</si>
  <si>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</si>
  <si>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</si>
  <si>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</si>
  <si>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</si>
  <si>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</si>
  <si>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</si>
  <si>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</si>
  <si>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</si>
  <si>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</si>
  <si>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</si>
  <si>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</si>
  <si>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</si>
  <si>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</si>
  <si>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</si>
  <si>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</si>
  <si>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</si>
  <si>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</si>
  <si>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</si>
  <si>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</si>
  <si>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</si>
  <si>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</si>
  <si>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</si>
  <si>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</si>
  <si>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</si>
  <si>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</si>
  <si>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</si>
  <si>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</si>
  <si>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</si>
  <si>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</si>
  <si>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</si>
  <si>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</si>
  <si>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</si>
  <si>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</si>
  <si>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</si>
  <si>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</si>
  <si>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</si>
  <si>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</si>
  <si>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</si>
  <si>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</si>
  <si>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</si>
  <si>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</si>
  <si>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</si>
  <si>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</si>
  <si>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</si>
  <si>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</si>
  <si>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</si>
  <si>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</si>
  <si>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</si>
  <si>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</si>
  <si>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</si>
  <si>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</si>
  <si>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</si>
  <si>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</si>
  <si>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</si>
  <si>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</si>
  <si>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</si>
  <si>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</si>
  <si>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</si>
  <si>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</si>
  <si>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</si>
  <si>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</si>
  <si>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</si>
  <si>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</si>
  <si>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</si>
  <si>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</si>
  <si>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</si>
  <si>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</si>
  <si>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</si>
  <si>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</si>
  <si>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</si>
  <si>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</si>
  <si>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</si>
  <si>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</si>
  <si>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</si>
  <si>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</si>
  <si>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</si>
  <si>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</si>
  <si>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</si>
  <si>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</si>
  <si>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</si>
  <si>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</si>
  <si>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</si>
  <si>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</si>
  <si>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</si>
  <si>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</si>
  <si>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</si>
  <si>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</si>
  <si>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</si>
  <si>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</si>
  <si>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</si>
  <si>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</si>
  <si>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</si>
  <si>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</si>
  <si>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</si>
  <si>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</si>
  <si>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</si>
  <si>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</si>
  <si>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</si>
  <si>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</si>
  <si>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</si>
  <si>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</si>
  <si>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</si>
  <si>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</si>
  <si>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</si>
  <si>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</si>
  <si>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</si>
  <si>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</si>
  <si>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</si>
  <si>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</si>
  <si>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</si>
  <si>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</si>
  <si>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</si>
  <si>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</si>
  <si>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</si>
  <si>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</si>
  <si>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</si>
  <si>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</si>
  <si>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</si>
  <si>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</si>
  <si>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</si>
  <si>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</si>
  <si>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</si>
  <si>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</si>
  <si>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</si>
  <si>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</si>
  <si>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</si>
  <si>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</si>
  <si>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</si>
  <si>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</si>
  <si>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</si>
  <si>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</si>
  <si>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</si>
  <si>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</si>
  <si>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</si>
  <si>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</si>
  <si>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</si>
  <si>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</si>
  <si>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</si>
  <si>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</si>
  <si>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</si>
  <si>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</si>
  <si>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</si>
  <si>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</si>
  <si>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</si>
  <si>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</si>
  <si>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</si>
  <si>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</si>
  <si>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</si>
  <si>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</si>
  <si>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</si>
  <si>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</si>
  <si>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</si>
  <si>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</si>
  <si>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</si>
  <si>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</si>
  <si>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</si>
  <si>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</si>
  <si>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</si>
  <si>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</si>
  <si>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</si>
  <si>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</si>
  <si>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</si>
  <si>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</si>
  <si>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</si>
  <si>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</si>
  <si>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</si>
  <si>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</si>
  <si>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</si>
  <si>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</si>
  <si>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</si>
  <si>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</si>
  <si>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</si>
  <si>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</si>
  <si>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</si>
  <si>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</si>
  <si>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</si>
  <si>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</si>
  <si>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</si>
  <si>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</si>
  <si>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</si>
  <si>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</si>
  <si>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</si>
  <si>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</si>
  <si>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</si>
  <si>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</si>
  <si>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</si>
  <si>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</si>
  <si>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</si>
  <si>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</si>
  <si>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</si>
  <si>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</si>
  <si>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</si>
  <si>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</si>
  <si>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</si>
  <si>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</si>
  <si>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</si>
  <si>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</si>
  <si>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</si>
  <si>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</si>
  <si>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</si>
  <si>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</si>
  <si>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</si>
  <si>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</si>
  <si>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</si>
  <si>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</si>
  <si>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</si>
  <si>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</si>
  <si>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</si>
  <si>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</si>
  <si>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</si>
  <si>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</si>
  <si>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</si>
  <si>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</si>
  <si>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</si>
  <si>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</si>
  <si>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</si>
  <si>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</si>
  <si>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</si>
  <si>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</si>
  <si>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</si>
  <si>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</si>
  <si>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</si>
  <si>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</si>
  <si>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</si>
  <si>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</si>
  <si>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</si>
  <si>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</si>
  <si>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</si>
  <si>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</si>
  <si>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</si>
  <si>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</si>
  <si>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</si>
  <si>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</si>
  <si>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</si>
  <si>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</si>
  <si>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</si>
  <si>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</si>
  <si>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</si>
  <si>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</si>
  <si>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</si>
  <si>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</si>
  <si>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</si>
  <si>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</si>
  <si>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</si>
  <si>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</si>
  <si>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</si>
  <si>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</si>
  <si>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</si>
  <si>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</si>
  <si>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</si>
  <si>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</si>
  <si>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</si>
  <si>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</si>
  <si>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</si>
  <si>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</si>
  <si>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</si>
  <si>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</si>
  <si>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</si>
  <si>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</si>
  <si>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</si>
  <si>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</si>
  <si>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</si>
  <si>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</si>
  <si>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</si>
  <si>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</si>
  <si>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</si>
  <si>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</si>
  <si>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</si>
  <si>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</si>
  <si>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</si>
  <si>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</si>
  <si>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</si>
  <si>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</si>
  <si>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</si>
  <si>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</si>
  <si>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</si>
  <si>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</si>
  <si>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</si>
  <si>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</si>
  <si>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</si>
  <si>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</si>
  <si>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</si>
  <si>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</si>
  <si>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</si>
  <si>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</si>
  <si>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</si>
  <si>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</si>
  <si>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</si>
  <si>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</si>
  <si>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</si>
  <si>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</si>
  <si>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</si>
  <si>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</si>
  <si>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</si>
  <si>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</si>
  <si>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</si>
  <si>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</si>
  <si>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</si>
  <si>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</si>
  <si>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</si>
  <si>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</si>
  <si>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</si>
  <si>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</si>
  <si>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</si>
  <si>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</si>
  <si>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</si>
  <si>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</si>
  <si>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</si>
  <si>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</si>
  <si>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</si>
  <si>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</si>
  <si>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</si>
  <si>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</si>
  <si>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</si>
  <si>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</si>
  <si>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</si>
  <si>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</si>
  <si>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</si>
  <si>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</si>
  <si>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</si>
  <si>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</si>
  <si>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</si>
  <si>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</si>
  <si>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</si>
  <si>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</si>
  <si>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</si>
  <si>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</si>
  <si>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</si>
  <si>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</si>
  <si>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</si>
  <si>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</si>
  <si>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</si>
  <si>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</si>
  <si>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</si>
  <si>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</si>
  <si>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</si>
  <si>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</si>
  <si>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</si>
  <si>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</si>
  <si>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</si>
  <si>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</si>
  <si>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</si>
  <si>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</si>
  <si>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</si>
  <si>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</si>
  <si>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</si>
  <si>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</si>
  <si>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</si>
  <si>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</si>
  <si>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</si>
  <si>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</si>
  <si>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</si>
  <si>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</si>
  <si>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</si>
  <si>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</si>
  <si>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</si>
  <si>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</si>
  <si>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</si>
  <si>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</si>
  <si>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</si>
  <si>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</si>
  <si>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</si>
  <si>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</si>
  <si>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</si>
  <si>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</si>
  <si>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</si>
  <si>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</si>
  <si>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</si>
  <si>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</si>
  <si>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</si>
  <si>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</si>
  <si>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</si>
  <si>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</si>
  <si>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</si>
  <si>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</si>
  <si>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</si>
  <si>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</si>
  <si>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</si>
  <si>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</si>
  <si>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</si>
  <si>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</si>
  <si>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</si>
  <si>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</si>
  <si>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</si>
  <si>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</si>
  <si>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</si>
  <si>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</si>
  <si>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</si>
  <si>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</si>
  <si>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</si>
  <si>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</si>
  <si>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</si>
  <si>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</si>
  <si>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</si>
  <si>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</si>
  <si>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</si>
  <si>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</si>
  <si>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</si>
  <si>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</si>
  <si>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</si>
  <si>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</si>
  <si>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</si>
  <si>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</si>
  <si>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</si>
  <si>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</si>
  <si>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</si>
  <si>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</si>
  <si>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</si>
  <si>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</si>
  <si>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</si>
  <si>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</si>
  <si>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</si>
  <si>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</si>
  <si>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</si>
  <si>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</si>
  <si>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</si>
  <si>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</si>
  <si>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</si>
  <si>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</si>
  <si>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</si>
  <si>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</si>
  <si>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</si>
  <si>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</si>
  <si>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</si>
  <si>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</si>
  <si>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</si>
  <si>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</si>
  <si>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</si>
  <si>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</si>
  <si>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</si>
  <si>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</si>
  <si>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</si>
  <si>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</si>
  <si>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</si>
  <si>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</si>
  <si>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</si>
  <si>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</si>
  <si>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</si>
  <si>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</si>
  <si>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</si>
  <si>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</si>
  <si>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</si>
  <si>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</si>
  <si>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</si>
  <si>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</si>
  <si>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</si>
  <si>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</si>
  <si>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</si>
  <si>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</si>
  <si>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</si>
  <si>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</si>
  <si>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</si>
  <si>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</si>
  <si>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</si>
  <si>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</si>
  <si>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</si>
  <si>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</si>
  <si>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</si>
  <si>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</si>
  <si>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</si>
  <si>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</si>
  <si>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</si>
  <si>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</si>
  <si>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</si>
  <si>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</si>
  <si>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</si>
  <si>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</si>
  <si>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</si>
  <si>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</si>
  <si>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</si>
  <si>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</si>
  <si>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</si>
  <si>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</si>
  <si>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</si>
  <si>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</si>
  <si>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</si>
  <si>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</si>
  <si>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</si>
  <si>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</si>
  <si>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</si>
  <si>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</si>
  <si>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</si>
  <si>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</si>
  <si>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</si>
  <si>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</si>
  <si>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</si>
  <si>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</si>
  <si>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</si>
  <si>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</si>
  <si>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</si>
  <si>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</si>
  <si>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</si>
  <si>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</si>
  <si>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</si>
  <si>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</si>
  <si>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</si>
  <si>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</si>
  <si>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</si>
  <si>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</si>
  <si>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</si>
  <si>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</si>
  <si>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</si>
  <si>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</si>
  <si>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</si>
  <si>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</si>
  <si>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</si>
  <si>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</si>
  <si>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</si>
  <si>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</si>
  <si>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</si>
  <si>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</si>
  <si>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</si>
  <si>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</si>
  <si>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</si>
  <si>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</si>
  <si>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</si>
  <si>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</si>
  <si>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</si>
  <si>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</si>
  <si>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</si>
  <si>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</si>
  <si>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</si>
  <si>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</si>
  <si>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</si>
  <si>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</si>
  <si>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</si>
  <si>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</si>
  <si>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</si>
  <si>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</si>
  <si>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</si>
  <si>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</si>
  <si>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</si>
  <si>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</si>
  <si>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</si>
  <si>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</si>
  <si>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</si>
  <si>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</si>
  <si>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</si>
  <si>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</si>
  <si>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</si>
  <si>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</si>
  <si>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</si>
  <si>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</si>
  <si>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</si>
  <si>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</si>
  <si>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</si>
  <si>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</si>
  <si>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</si>
  <si>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</si>
  <si>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</si>
  <si>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</si>
  <si>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</si>
  <si>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</si>
  <si>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</si>
  <si>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</si>
  <si>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</si>
  <si>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</si>
  <si>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</si>
  <si>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</si>
  <si>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</si>
  <si>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</si>
  <si>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</si>
  <si>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</si>
  <si>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</si>
  <si>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</si>
  <si>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</si>
  <si>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</si>
  <si>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</si>
  <si>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</si>
  <si>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</si>
  <si>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</si>
  <si>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</si>
  <si>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</si>
  <si>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</si>
  <si>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</si>
  <si>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</si>
  <si>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</si>
  <si>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</si>
  <si>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</si>
  <si>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</si>
  <si>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</si>
  <si>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</si>
  <si>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</si>
  <si>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</si>
  <si>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</si>
  <si>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</si>
  <si>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</si>
  <si>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</si>
  <si>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</si>
  <si>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</si>
  <si>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</si>
  <si>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</si>
  <si>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</si>
  <si>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</si>
  <si>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</si>
  <si>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</si>
  <si>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</si>
  <si>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</si>
  <si>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</si>
  <si>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</si>
  <si>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</si>
  <si>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</si>
  <si>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</si>
  <si>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</si>
  <si>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</si>
  <si>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</si>
  <si>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</si>
  <si>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</si>
  <si>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</si>
  <si>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</si>
  <si>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</si>
  <si>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</si>
  <si>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</si>
  <si>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</si>
  <si>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</si>
  <si>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</si>
  <si>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</si>
  <si>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</si>
  <si>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</si>
  <si>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</si>
  <si>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</si>
  <si>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</si>
  <si>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</si>
  <si>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</si>
  <si>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</si>
  <si>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</si>
  <si>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</si>
  <si>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</si>
  <si>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</si>
  <si>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</si>
  <si>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</si>
  <si>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</si>
  <si>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</si>
  <si>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</si>
  <si>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</si>
  <si>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</si>
  <si>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</si>
  <si>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</si>
  <si>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</si>
  <si>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</si>
  <si>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</si>
  <si>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</si>
  <si>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</si>
  <si>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</si>
  <si>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</si>
  <si>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</si>
  <si>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</si>
  <si>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</si>
  <si>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</si>
  <si>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</si>
  <si>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</si>
  <si>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</si>
  <si>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</si>
  <si>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</si>
  <si>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</si>
  <si>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</si>
  <si>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</si>
  <si>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</si>
  <si>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</si>
  <si>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</si>
  <si>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</si>
  <si>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</si>
  <si>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</si>
  <si>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</si>
  <si>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</si>
  <si>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</si>
  <si>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</si>
  <si>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</si>
  <si>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</si>
  <si>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</si>
  <si>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</si>
  <si>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</si>
  <si>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</si>
  <si>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</si>
  <si>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</si>
  <si>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</si>
  <si>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</si>
  <si>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</si>
  <si>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</si>
  <si>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</si>
  <si>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</si>
  <si>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</si>
  <si>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</si>
  <si>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</si>
  <si>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</si>
  <si>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</si>
  <si>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</si>
  <si>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</si>
  <si>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</si>
  <si>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</si>
  <si>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</si>
  <si>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</si>
  <si>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</si>
  <si>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</si>
  <si>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</si>
  <si>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</si>
  <si>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</si>
  <si>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</si>
  <si>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</si>
  <si>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</si>
  <si>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</si>
  <si>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</si>
  <si>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</si>
  <si>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</si>
  <si>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</si>
  <si>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</si>
  <si>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</si>
  <si>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</si>
  <si>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</si>
  <si>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</si>
  <si>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</si>
  <si>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</si>
  <si>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</si>
  <si>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</si>
  <si>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</si>
  <si>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</si>
  <si>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</si>
  <si>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</si>
  <si>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</si>
  <si>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</si>
  <si>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</si>
  <si>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</si>
  <si>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</si>
  <si>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</si>
  <si>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</si>
  <si>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</si>
  <si>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</si>
  <si>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</si>
  <si>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</si>
  <si>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</si>
  <si>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</si>
  <si>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</si>
  <si>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</si>
  <si>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</si>
  <si>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</si>
  <si>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</si>
  <si>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</si>
  <si>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</si>
  <si>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</si>
  <si>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</si>
  <si>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</si>
  <si>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</si>
  <si>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</si>
  <si>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</si>
  <si>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</si>
  <si>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</si>
  <si>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</si>
  <si>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</si>
  <si>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</si>
  <si>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</si>
  <si>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</si>
  <si>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</si>
  <si>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</si>
  <si>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</si>
  <si>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</si>
  <si>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</si>
  <si>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</si>
  <si>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</si>
  <si>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</si>
  <si>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</si>
  <si>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</si>
  <si>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</si>
  <si>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</si>
  <si>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</si>
  <si>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</si>
  <si>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</si>
  <si>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</si>
  <si>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</si>
  <si>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</si>
  <si>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</si>
  <si>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</si>
  <si>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</si>
  <si>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</si>
  <si>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</si>
  <si>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</si>
  <si>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</si>
  <si>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</si>
  <si>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</si>
  <si>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</si>
  <si>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</si>
  <si>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</si>
  <si>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</si>
  <si>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</si>
  <si>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</si>
  <si>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</si>
  <si>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</si>
  <si>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</si>
  <si>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</si>
  <si>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</si>
  <si>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</si>
  <si>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</si>
  <si>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</si>
  <si>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</si>
  <si>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</si>
  <si>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</si>
  <si>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</si>
  <si>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</si>
  <si>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</si>
  <si>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</si>
  <si>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</si>
  <si>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</si>
  <si>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</si>
  <si>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</si>
  <si>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</si>
  <si>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</si>
  <si>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</si>
  <si>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</si>
  <si>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</si>
  <si>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</si>
  <si>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</si>
  <si>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</si>
  <si>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</si>
  <si>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</si>
  <si>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</si>
  <si>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</si>
  <si>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</si>
  <si>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</si>
  <si>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</si>
  <si>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</si>
  <si>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</si>
  <si>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</si>
  <si>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</si>
  <si>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</si>
  <si>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</si>
  <si>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</si>
  <si>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</si>
  <si>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</si>
  <si>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</si>
  <si>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</si>
  <si>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</si>
  <si>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</si>
  <si>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</si>
  <si>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</si>
  <si>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</si>
  <si>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</si>
  <si>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</si>
  <si>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</si>
  <si>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</si>
  <si>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</si>
  <si>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</si>
  <si>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</si>
  <si>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</si>
  <si>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</si>
  <si>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</si>
  <si>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</si>
  <si>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</si>
  <si>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</si>
  <si>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</si>
  <si>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</si>
  <si>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</si>
  <si>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</si>
  <si>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</si>
  <si>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</si>
  <si>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</si>
  <si>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</si>
  <si>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</si>
  <si>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</si>
  <si>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</si>
  <si>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</si>
  <si>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</si>
  <si>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</si>
  <si>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</si>
  <si>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</si>
  <si>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</si>
  <si>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</si>
  <si>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</si>
  <si>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</si>
  <si>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</si>
  <si>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</si>
  <si>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</si>
  <si>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</si>
  <si>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</si>
  <si>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</si>
  <si>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</si>
  <si>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</si>
  <si>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</si>
  <si>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</si>
  <si>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</si>
  <si>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</si>
  <si>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</si>
  <si>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</si>
  <si>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</si>
  <si>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</si>
  <si>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</si>
  <si>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</si>
  <si>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</si>
  <si>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</si>
  <si>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</si>
  <si>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</si>
  <si>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</si>
  <si>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</si>
  <si>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</si>
  <si>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</si>
  <si>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</si>
  <si>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</si>
  <si>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</si>
  <si>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</si>
  <si>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</si>
  <si>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</si>
  <si>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</si>
  <si>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</si>
  <si>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</si>
  <si>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</si>
  <si>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</si>
  <si>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</si>
  <si>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</si>
  <si>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</si>
  <si>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</si>
  <si>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</si>
  <si>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</si>
  <si>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</si>
  <si>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</si>
  <si>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</si>
  <si>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</si>
  <si>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</si>
  <si>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</si>
  <si>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</si>
  <si>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</si>
  <si>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</si>
  <si>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</si>
  <si>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</si>
  <si>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</si>
  <si>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</si>
  <si>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</si>
  <si>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</si>
  <si>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</si>
  <si>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</si>
  <si>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</si>
  <si>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</si>
  <si>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</si>
  <si>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</si>
  <si>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</si>
  <si>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</si>
  <si>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</si>
  <si>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</si>
  <si>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</si>
  <si>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</si>
  <si>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</si>
  <si>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</si>
  <si>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</si>
  <si>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</si>
  <si>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</si>
  <si>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</si>
  <si>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</si>
  <si>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</si>
  <si>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</si>
  <si>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</si>
  <si>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</si>
  <si>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</si>
  <si>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</si>
  <si>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</si>
  <si>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</si>
  <si>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</si>
  <si>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</si>
  <si>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</si>
  <si>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</si>
  <si>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</si>
  <si>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</si>
  <si>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</si>
  <si>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</si>
  <si>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</si>
  <si>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</si>
  <si>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</si>
  <si>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</si>
  <si>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</si>
  <si>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</si>
  <si>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</si>
  <si>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</si>
  <si>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</si>
  <si>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</si>
  <si>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</si>
  <si>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</si>
  <si>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</si>
  <si>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</si>
  <si>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</si>
  <si>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</si>
  <si>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</si>
  <si>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</si>
  <si>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</si>
  <si>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</si>
  <si>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</si>
  <si>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</si>
  <si>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</si>
  <si>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</si>
  <si>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</si>
  <si>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</si>
  <si>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</si>
  <si>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</si>
  <si>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</si>
  <si>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</si>
  <si>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</si>
  <si>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</si>
  <si>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</si>
  <si>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</si>
  <si>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</si>
  <si>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</si>
  <si>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</si>
  <si>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</si>
  <si>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</si>
  <si>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</si>
  <si>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</si>
  <si>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</si>
  <si>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</si>
  <si>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</si>
  <si>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</si>
  <si>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</si>
  <si>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</si>
  <si>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</si>
  <si>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</si>
  <si>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</si>
  <si>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</si>
  <si>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</si>
  <si>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</si>
  <si>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</si>
  <si>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</si>
  <si>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</si>
  <si>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</si>
  <si>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</si>
  <si>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</si>
  <si>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</si>
  <si>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</si>
  <si>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</si>
  <si>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</si>
  <si>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</si>
  <si>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</si>
  <si>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</si>
  <si>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</si>
  <si>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</si>
  <si>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</si>
  <si>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</si>
  <si>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</si>
  <si>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</si>
  <si>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</si>
  <si>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</si>
  <si>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</si>
  <si>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</si>
  <si>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</si>
  <si>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</si>
  <si>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</si>
  <si>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</si>
  <si>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</si>
  <si>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</si>
  <si>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</si>
  <si>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</si>
  <si>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</si>
  <si>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</si>
  <si>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</si>
  <si>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</si>
  <si>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</si>
  <si>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</si>
  <si>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</si>
  <si>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</si>
  <si>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</si>
  <si>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</si>
  <si>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</si>
  <si>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</si>
  <si>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</si>
  <si>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</si>
  <si>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</si>
  <si>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</si>
  <si>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</si>
  <si>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</si>
  <si>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</si>
  <si>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</si>
  <si>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</si>
  <si>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</si>
  <si>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</si>
  <si>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</si>
  <si>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</si>
  <si>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</si>
  <si>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</si>
  <si>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</si>
  <si>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</si>
  <si>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</si>
  <si>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</si>
  <si>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</si>
  <si>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</si>
  <si>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</si>
  <si>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</si>
  <si>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</si>
  <si>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</si>
  <si>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</si>
  <si>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</si>
  <si>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</si>
  <si>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</si>
  <si>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</si>
  <si>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</si>
  <si>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</si>
  <si>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</si>
  <si>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</si>
  <si>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</si>
  <si>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</si>
  <si>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</si>
  <si>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</si>
  <si>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</si>
  <si>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</si>
  <si>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</si>
  <si>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</si>
  <si>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</si>
  <si>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</si>
  <si>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</si>
  <si>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</si>
  <si>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</si>
  <si>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</si>
  <si>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</si>
  <si>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</si>
  <si>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</si>
  <si>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</si>
  <si>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</si>
  <si>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</si>
  <si>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</si>
  <si>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</si>
  <si>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</si>
  <si>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</si>
  <si>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</si>
  <si>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</si>
  <si>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</si>
  <si>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</si>
  <si>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</si>
  <si>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</si>
  <si>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</si>
  <si>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</si>
  <si>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</si>
  <si>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</si>
  <si>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</si>
  <si>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</si>
  <si>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</si>
  <si>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</si>
  <si>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</si>
  <si>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</si>
  <si>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</si>
  <si>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</si>
  <si>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</si>
  <si>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</si>
  <si>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</si>
  <si>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</si>
  <si>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</si>
  <si>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</si>
  <si>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</si>
  <si>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</si>
  <si>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</si>
  <si>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</si>
  <si>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</si>
  <si>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</si>
  <si>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</si>
  <si>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</si>
  <si>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</si>
  <si>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</si>
  <si>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</si>
  <si>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</si>
  <si>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</si>
  <si>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</si>
  <si>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</si>
  <si>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</si>
  <si>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</si>
  <si>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</si>
  <si>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</si>
  <si>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</si>
  <si>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</si>
  <si>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</si>
  <si>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</si>
  <si>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</si>
  <si>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</si>
  <si>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</si>
  <si>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</si>
  <si>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</si>
  <si>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</si>
  <si>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</si>
  <si>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</si>
  <si>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</si>
  <si>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</si>
  <si>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</si>
  <si>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</si>
  <si>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</si>
  <si>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</si>
  <si>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</si>
  <si>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</si>
  <si>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</si>
  <si>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</si>
  <si>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</si>
  <si>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</si>
  <si>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</si>
  <si>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</si>
  <si>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</si>
  <si>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</si>
  <si>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</si>
  <si>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</si>
  <si>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</si>
  <si>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</si>
  <si>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</si>
  <si>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</si>
  <si>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</si>
  <si>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</si>
  <si>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</si>
  <si>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</si>
  <si>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</si>
  <si>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</si>
  <si>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</si>
  <si>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</si>
  <si>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</si>
  <si>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</si>
  <si>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</si>
  <si>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</si>
  <si>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</si>
  <si>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</si>
  <si>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</si>
  <si>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</si>
  <si>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</si>
  <si>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</si>
  <si>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</si>
  <si>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</si>
  <si>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</si>
  <si>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</si>
  <si>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</si>
  <si>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</si>
  <si>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</si>
  <si>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</si>
  <si>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</si>
  <si>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</si>
  <si>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</si>
  <si>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</si>
  <si>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</si>
  <si>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</si>
  <si>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</si>
  <si>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</si>
  <si>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</si>
  <si>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</si>
  <si>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</si>
  <si>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</si>
  <si>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</si>
  <si>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</si>
  <si>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</si>
  <si>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</si>
  <si>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</si>
  <si>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</si>
  <si>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</si>
  <si>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</si>
  <si>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</si>
  <si>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</si>
  <si>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</si>
  <si>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</si>
  <si>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</si>
  <si>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</si>
  <si>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</si>
  <si>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</si>
  <si>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</si>
  <si>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</si>
  <si>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</si>
  <si>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</si>
  <si>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</si>
  <si>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</si>
  <si>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</si>
  <si>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</si>
  <si>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</si>
  <si>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</si>
  <si>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</si>
  <si>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</si>
  <si>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</si>
  <si>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</si>
  <si>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</si>
  <si>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</si>
  <si>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</si>
  <si>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</si>
  <si>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</si>
  <si>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</si>
  <si>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</si>
  <si>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</si>
  <si>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</si>
  <si>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</si>
  <si>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</si>
  <si>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</si>
  <si>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</si>
  <si>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</si>
  <si>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</si>
  <si>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</si>
  <si>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</si>
  <si>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</si>
  <si>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</si>
  <si>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</si>
  <si>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</si>
  <si>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</si>
  <si>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</si>
  <si>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</si>
  <si>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</si>
  <si>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</si>
  <si>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</si>
  <si>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</si>
  <si>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</si>
  <si>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</si>
  <si>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</si>
  <si>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</si>
  <si>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</si>
  <si>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</si>
  <si>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</si>
  <si>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</si>
  <si>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</si>
  <si>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</si>
  <si>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</si>
  <si>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</si>
  <si>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</si>
  <si>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</si>
  <si>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</si>
  <si>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</si>
  <si>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</si>
  <si>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</si>
  <si>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</si>
  <si>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</si>
  <si>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</si>
  <si>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</si>
  <si>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</si>
  <si>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</si>
  <si>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</si>
  <si>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</si>
  <si>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</si>
  <si>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</si>
  <si>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</si>
  <si>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</si>
  <si>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</si>
  <si>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</si>
  <si>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</si>
  <si>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</si>
  <si>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</si>
  <si>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</si>
  <si>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</si>
  <si>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</si>
  <si>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</si>
  <si>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</si>
  <si>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</si>
  <si>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</si>
  <si>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</si>
  <si>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</si>
  <si>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</si>
  <si>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</si>
  <si>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</si>
  <si>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</si>
  <si>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</si>
  <si>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</si>
  <si>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</si>
  <si>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</si>
  <si>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</si>
  <si>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</si>
  <si>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</si>
  <si>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</si>
  <si>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</si>
  <si>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</si>
  <si>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</si>
  <si>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</si>
  <si>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</si>
  <si>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</si>
  <si>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</si>
  <si>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</si>
  <si>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</si>
  <si>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</si>
  <si>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</si>
  <si>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</si>
  <si>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</si>
  <si>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</si>
  <si>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</si>
  <si>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</si>
  <si>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</si>
  <si>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</si>
  <si>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</si>
  <si>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</si>
  <si>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</si>
  <si>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</si>
  <si>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</si>
  <si>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</si>
  <si>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</si>
  <si>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</si>
  <si>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</si>
  <si>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</si>
  <si>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</si>
  <si>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</si>
  <si>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</si>
  <si>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</si>
  <si>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</si>
  <si>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</si>
  <si>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</si>
  <si>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</si>
  <si>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</si>
  <si>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</si>
  <si>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</si>
  <si>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</si>
  <si>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</si>
  <si>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</si>
  <si>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</si>
  <si>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</si>
  <si>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</si>
  <si>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</si>
  <si>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</si>
  <si>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</si>
  <si>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</si>
  <si>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</si>
  <si>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</si>
  <si>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</si>
  <si>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</si>
  <si>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</si>
  <si>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</si>
  <si>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</si>
  <si>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</si>
  <si>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</si>
  <si>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</si>
  <si>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</si>
  <si>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</si>
  <si>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</si>
  <si>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</si>
  <si>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</si>
  <si>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</si>
  <si>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</si>
  <si>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</si>
  <si>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</si>
  <si>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</si>
  <si>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</si>
  <si>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</si>
  <si>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</si>
  <si>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</si>
  <si>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</si>
  <si>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</si>
  <si>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</si>
  <si>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</si>
  <si>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</si>
  <si>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</si>
  <si>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</si>
  <si>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</si>
  <si>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</si>
  <si>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</si>
  <si>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</si>
  <si>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</si>
  <si>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</si>
  <si>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</si>
  <si>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</si>
  <si>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</si>
  <si>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</si>
  <si>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</si>
  <si>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</si>
  <si>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</si>
  <si>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</si>
  <si>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</si>
  <si>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</si>
  <si>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</si>
  <si>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</si>
  <si>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</si>
  <si>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</si>
  <si>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</si>
  <si>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</si>
  <si>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</si>
  <si>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</si>
  <si>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</si>
  <si>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</si>
  <si>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</si>
  <si>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</si>
  <si>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</si>
  <si>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</si>
  <si>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</si>
  <si>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</si>
  <si>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</si>
  <si>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</si>
  <si>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</si>
  <si>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</si>
  <si>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</si>
  <si>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</si>
  <si>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</si>
  <si>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</si>
  <si>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</si>
  <si>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</si>
  <si>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</si>
  <si>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</si>
  <si>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</si>
  <si>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</si>
  <si>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</si>
  <si>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</si>
  <si>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</si>
  <si>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</si>
  <si>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</si>
  <si>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</si>
  <si>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</si>
  <si>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</si>
  <si>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</si>
  <si>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</si>
  <si>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</si>
  <si>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</si>
  <si>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</si>
  <si>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</si>
  <si>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</si>
  <si>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</si>
  <si>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</si>
  <si>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</si>
  <si>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</si>
  <si>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</si>
  <si>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</si>
  <si>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</si>
  <si>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</si>
  <si>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</si>
  <si>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</si>
  <si>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</si>
  <si>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</si>
  <si>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</si>
  <si>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</si>
  <si>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</si>
  <si>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</si>
  <si>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</si>
  <si>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</si>
  <si>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</si>
  <si>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</si>
  <si>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</si>
  <si>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</si>
  <si>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</si>
  <si>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</si>
  <si>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</si>
  <si>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</si>
  <si>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</si>
  <si>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</si>
  <si>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</si>
  <si>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</si>
  <si>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</si>
  <si>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</si>
  <si>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</si>
  <si>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</si>
  <si>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</si>
  <si>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</si>
  <si>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</si>
  <si>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</si>
  <si>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</si>
  <si>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</si>
  <si>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</si>
  <si>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</si>
  <si>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</si>
  <si>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</si>
  <si>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</si>
  <si>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</si>
  <si>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</si>
  <si>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</si>
  <si>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</si>
  <si>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</si>
  <si>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</si>
  <si>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</si>
  <si>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</si>
  <si>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</si>
  <si>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</si>
  <si>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</si>
  <si>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</si>
  <si>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</si>
  <si>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</si>
  <si>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</si>
  <si>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</si>
  <si>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</si>
  <si>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</si>
  <si>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</si>
  <si>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</si>
  <si>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</si>
  <si>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</si>
  <si>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</si>
  <si>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</si>
  <si>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</si>
  <si>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</si>
  <si>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</si>
  <si>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</si>
  <si>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</si>
  <si>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</si>
  <si>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</si>
  <si>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</si>
  <si>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</si>
  <si>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</si>
  <si>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</si>
  <si>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</si>
  <si>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</si>
  <si>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</si>
  <si>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</si>
  <si>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</si>
  <si>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</si>
  <si>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</si>
  <si>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</si>
  <si>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</si>
  <si>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</si>
  <si>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</si>
  <si>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</si>
  <si>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</si>
  <si>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</si>
  <si>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</si>
  <si>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</si>
  <si>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</si>
  <si>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</si>
  <si>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</si>
  <si>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</si>
  <si>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</si>
  <si>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</si>
  <si>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</si>
  <si>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</si>
  <si>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</si>
  <si>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</si>
  <si>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</si>
  <si>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</si>
  <si>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</si>
  <si>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</si>
  <si>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</si>
  <si>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</si>
  <si>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</si>
  <si>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</si>
  <si>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</si>
  <si>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</si>
  <si>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</si>
  <si>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</si>
  <si>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</si>
  <si>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</si>
  <si>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</si>
  <si>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</si>
  <si>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</si>
  <si>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</si>
  <si>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</si>
  <si>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</si>
  <si>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</si>
  <si>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</si>
  <si>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</si>
  <si>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</si>
  <si>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</si>
  <si>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</si>
  <si>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</si>
  <si>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</si>
  <si>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</si>
  <si>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</si>
  <si>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</si>
  <si>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</si>
  <si>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</si>
  <si>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</si>
  <si>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</si>
  <si>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</si>
  <si>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</si>
  <si>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</si>
  <si>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</si>
  <si>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</si>
  <si>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</si>
  <si>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</si>
  <si>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</si>
  <si>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</si>
  <si>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</si>
  <si>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</si>
  <si>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</si>
  <si>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</si>
  <si>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</si>
  <si>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</si>
  <si>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</si>
  <si>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</si>
  <si>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</si>
  <si>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</si>
  <si>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</si>
  <si>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</si>
  <si>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</si>
  <si>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</si>
  <si>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</si>
  <si>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</si>
  <si>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</si>
  <si>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</si>
  <si>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</si>
  <si>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</si>
  <si>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</si>
  <si>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</si>
  <si>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</si>
  <si>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</si>
  <si>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</si>
  <si>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</si>
  <si>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</si>
  <si>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</si>
  <si>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</si>
  <si>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</si>
  <si>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</si>
  <si>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</si>
  <si>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</si>
  <si>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</si>
  <si>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</si>
  <si>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</si>
  <si>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</si>
  <si>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</si>
  <si>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</si>
  <si>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</si>
  <si>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</si>
  <si>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</si>
  <si>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</si>
  <si>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</si>
  <si>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</si>
  <si>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</si>
  <si>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</si>
  <si>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</si>
  <si>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</si>
  <si>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</si>
  <si>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</si>
  <si>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</si>
  <si>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</si>
  <si>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</si>
  <si>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</si>
  <si>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</si>
  <si>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</si>
  <si>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</si>
  <si>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</si>
  <si>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</si>
  <si>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</si>
  <si>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</si>
  <si>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</si>
  <si>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</si>
  <si>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</si>
  <si>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</si>
  <si>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</si>
  <si>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</si>
  <si>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</si>
  <si>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</si>
  <si>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</si>
  <si>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</si>
  <si>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</si>
  <si>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</si>
  <si>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</si>
  <si>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</si>
  <si>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</si>
  <si>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</si>
  <si>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</si>
  <si>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</si>
  <si>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</si>
  <si>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</si>
  <si>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</si>
  <si>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</si>
  <si>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</si>
  <si>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</si>
  <si>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</si>
  <si>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</si>
  <si>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</si>
  <si>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</si>
  <si>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</si>
  <si>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</si>
  <si>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</si>
  <si>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</si>
  <si>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</si>
  <si>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</si>
  <si>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</si>
  <si>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</si>
  <si>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</si>
  <si>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</si>
  <si>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</si>
  <si>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</si>
  <si>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</si>
  <si>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</si>
  <si>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</si>
  <si>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</si>
  <si>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</si>
  <si>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</si>
  <si>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</si>
  <si>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</si>
  <si>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</si>
  <si>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</si>
  <si>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</si>
  <si>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</si>
  <si>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</si>
  <si>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</si>
  <si>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</si>
  <si>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</si>
  <si>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</si>
  <si>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</si>
  <si>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</si>
  <si>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</si>
  <si>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</si>
  <si>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</si>
  <si>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</si>
  <si>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</si>
  <si>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</si>
  <si>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</si>
  <si>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</si>
  <si>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</si>
  <si>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</si>
  <si>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</si>
  <si>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</si>
  <si>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</si>
  <si>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</si>
  <si>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</si>
  <si>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</si>
  <si>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</si>
  <si>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</si>
  <si>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</si>
  <si>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</si>
  <si>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</si>
  <si>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</si>
  <si>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</si>
  <si>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</si>
  <si>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</si>
  <si>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</si>
  <si>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</si>
  <si>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</si>
  <si>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</si>
  <si>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</si>
  <si>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</si>
  <si>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</si>
  <si>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</si>
  <si>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</si>
  <si>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</si>
  <si>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</si>
  <si>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</si>
  <si>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</si>
  <si>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</si>
  <si>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</si>
  <si>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</si>
  <si>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</si>
  <si>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</si>
  <si>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</si>
  <si>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</si>
  <si>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</si>
  <si>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</si>
  <si>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</si>
  <si>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</si>
  <si>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</si>
  <si>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</si>
  <si>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</si>
  <si>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</si>
  <si>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</si>
  <si>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</si>
  <si>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</si>
  <si>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</si>
  <si>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</si>
  <si>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</si>
  <si>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</si>
  <si>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</si>
  <si>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</si>
  <si>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</si>
  <si>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</si>
  <si>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</si>
  <si>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</si>
  <si>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</si>
  <si>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</si>
  <si>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</si>
  <si>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</si>
  <si>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</si>
  <si>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</si>
  <si>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</si>
  <si>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</si>
  <si>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</si>
  <si>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</si>
  <si>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</si>
  <si>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</si>
  <si>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</si>
  <si>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</si>
  <si>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</si>
  <si>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</si>
  <si>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</si>
  <si>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</si>
  <si>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</si>
  <si>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</si>
  <si>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</si>
  <si>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</si>
  <si>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</si>
  <si>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</si>
  <si>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</si>
  <si>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</si>
  <si>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</si>
  <si>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</si>
  <si>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</si>
  <si>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</si>
  <si>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</si>
  <si>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</si>
  <si>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</si>
  <si>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</si>
  <si>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</si>
  <si>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</si>
  <si>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</si>
  <si>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</si>
  <si>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</si>
  <si>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</si>
  <si>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</si>
  <si>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</si>
  <si>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</si>
  <si>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</si>
  <si>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</si>
  <si>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</si>
  <si>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</si>
  <si>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</si>
  <si>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</si>
  <si>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</si>
  <si>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</si>
  <si>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</si>
  <si>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</si>
  <si>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</si>
  <si>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</si>
  <si>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</si>
  <si>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</si>
  <si>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</si>
  <si>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</si>
  <si>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</si>
  <si>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</si>
  <si>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</si>
  <si>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</si>
  <si>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</si>
  <si>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</si>
  <si>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</si>
  <si>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</si>
  <si>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</si>
  <si>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</si>
  <si>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</si>
  <si>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</si>
  <si>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</si>
  <si>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</si>
  <si>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</si>
  <si>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</si>
  <si>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</si>
  <si>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</si>
  <si>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</si>
  <si>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</si>
  <si>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</si>
  <si>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</si>
  <si>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</si>
  <si>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</si>
  <si>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</si>
  <si>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</si>
  <si>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</si>
  <si>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</si>
  <si>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</si>
  <si>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</si>
  <si>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</si>
  <si>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</si>
  <si>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</si>
  <si>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</si>
  <si>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</si>
  <si>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</si>
  <si>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</si>
  <si>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</si>
  <si>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</si>
  <si>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</si>
  <si>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</si>
  <si>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</si>
  <si>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</si>
  <si>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</si>
  <si>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</si>
  <si>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</si>
  <si>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</si>
  <si>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</si>
  <si>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</si>
  <si>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</si>
  <si>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</si>
  <si>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</si>
  <si>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</si>
  <si>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</si>
  <si>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</si>
  <si>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</si>
  <si>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</si>
  <si>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</si>
  <si>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</si>
  <si>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</si>
  <si>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</si>
  <si>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</si>
  <si>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</si>
  <si>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</si>
  <si>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</si>
  <si>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</si>
  <si>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</si>
  <si>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</si>
  <si>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</si>
  <si>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</si>
  <si>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</si>
  <si>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</si>
  <si>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</si>
  <si>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</si>
  <si>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</si>
  <si>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</si>
  <si>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</si>
  <si>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</si>
  <si>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</si>
  <si>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</si>
  <si>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</si>
  <si>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</si>
  <si>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</si>
  <si>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</si>
  <si>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</si>
  <si>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</si>
  <si>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</si>
  <si>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</si>
  <si>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</si>
  <si>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</si>
  <si>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</si>
  <si>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</si>
  <si>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</si>
  <si>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</si>
  <si>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</si>
  <si>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</si>
  <si>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</si>
  <si>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</si>
  <si>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</si>
  <si>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</si>
  <si>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</si>
  <si>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</si>
  <si>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</si>
  <si>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</si>
  <si>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</si>
  <si>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</si>
  <si>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</si>
  <si>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</si>
  <si>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</si>
  <si>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</si>
  <si>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</si>
  <si>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</si>
  <si>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</si>
  <si>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</si>
  <si>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</si>
  <si>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</si>
  <si>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</si>
  <si>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</si>
  <si>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</si>
  <si>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</si>
  <si>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</si>
  <si>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</si>
  <si>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</si>
  <si>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</si>
  <si>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</si>
  <si>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</si>
  <si>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</si>
  <si>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</si>
  <si>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</si>
  <si>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</si>
  <si>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</si>
  <si>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</si>
  <si>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</si>
  <si>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</si>
  <si>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</si>
  <si>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</si>
  <si>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</si>
  <si>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</si>
  <si>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</si>
  <si>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</si>
  <si>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</si>
  <si>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</si>
  <si>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</si>
  <si>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</si>
  <si>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</si>
  <si>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</si>
  <si>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</si>
  <si>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</si>
  <si>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</si>
  <si>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</si>
  <si>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</si>
  <si>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</si>
  <si>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</si>
  <si>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</si>
  <si>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</si>
  <si>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</si>
  <si>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</si>
  <si>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</si>
  <si>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</si>
  <si>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</si>
  <si>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</si>
  <si>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</si>
  <si>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</si>
  <si>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</si>
  <si>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</si>
  <si>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</si>
  <si>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</si>
  <si>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</si>
  <si>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</si>
  <si>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</si>
  <si>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</si>
  <si>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</si>
  <si>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</si>
  <si>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</si>
  <si>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</si>
  <si>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</si>
  <si>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</si>
  <si>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</si>
  <si>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</si>
  <si>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</si>
  <si>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</si>
  <si>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</si>
  <si>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</si>
  <si>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</si>
  <si>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</si>
  <si>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</si>
  <si>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</si>
  <si>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</si>
  <si>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</si>
  <si>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</si>
  <si>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</si>
  <si>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</si>
  <si>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</si>
  <si>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</si>
  <si>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</si>
  <si>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</si>
  <si>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</si>
  <si>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</si>
  <si>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</si>
  <si>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</si>
  <si>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</si>
  <si>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</si>
  <si>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</si>
  <si>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</si>
  <si>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</si>
  <si>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</si>
  <si>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</si>
  <si>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</si>
  <si>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</si>
  <si>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</si>
  <si>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</si>
  <si>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</si>
  <si>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</si>
  <si>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</si>
  <si>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</si>
  <si>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</si>
  <si>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</si>
  <si>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</si>
  <si>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</si>
  <si>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</si>
  <si>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</si>
  <si>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</si>
  <si>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</si>
  <si>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</si>
  <si>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</si>
  <si>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</si>
  <si>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</si>
  <si>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</si>
  <si>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</si>
  <si>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</si>
  <si>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</si>
  <si>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</si>
  <si>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</si>
  <si>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</si>
  <si>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</si>
  <si>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</si>
  <si>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</si>
  <si>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</si>
  <si>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</si>
  <si>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</si>
  <si>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</si>
  <si>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</si>
  <si>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</si>
  <si>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</si>
  <si>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</si>
  <si>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</si>
  <si>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</si>
  <si>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</si>
  <si>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</si>
  <si>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</si>
  <si>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</si>
  <si>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</si>
  <si>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</si>
  <si>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</si>
  <si>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</si>
  <si>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</si>
  <si>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</si>
  <si>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</si>
  <si>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</si>
  <si>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</si>
  <si>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</si>
  <si>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</si>
  <si>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</si>
  <si>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</si>
  <si>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</si>
  <si>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</si>
  <si>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</si>
  <si>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</si>
  <si>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</si>
  <si>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</si>
  <si>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</si>
  <si>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</si>
  <si>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</si>
  <si>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</si>
  <si>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</si>
  <si>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</si>
  <si>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</si>
  <si>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</si>
  <si>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</si>
  <si>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</si>
  <si>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</si>
  <si>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</si>
  <si>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</si>
  <si>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</si>
  <si>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</si>
  <si>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</si>
  <si>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</si>
  <si>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</si>
  <si>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</si>
  <si>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</si>
  <si>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</si>
  <si>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</si>
  <si>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</si>
  <si>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</si>
  <si>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</si>
  <si>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</si>
  <si>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</si>
  <si>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</si>
  <si>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</si>
  <si>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</si>
  <si>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</si>
  <si>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</si>
  <si>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</si>
  <si>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</si>
  <si>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</si>
  <si>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</si>
  <si>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</si>
  <si>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</si>
  <si>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</si>
  <si>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</si>
  <si>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</si>
  <si>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</si>
  <si>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</si>
  <si>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</si>
  <si>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</si>
  <si>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</si>
  <si>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</si>
  <si>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</si>
  <si>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</si>
  <si>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</si>
  <si>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</si>
  <si>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</si>
  <si>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</si>
  <si>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</si>
  <si>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</si>
  <si>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</si>
  <si>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</si>
  <si>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</si>
  <si>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</si>
  <si>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</si>
  <si>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</si>
  <si>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</si>
  <si>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</si>
  <si>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</si>
  <si>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</si>
  <si>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</si>
  <si>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</si>
  <si>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</si>
  <si>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</si>
  <si>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</si>
  <si>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</si>
  <si>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</si>
  <si>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</si>
  <si>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</si>
  <si>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</si>
  <si>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</si>
  <si>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</si>
  <si>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</si>
  <si>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</si>
  <si>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</si>
  <si>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</si>
  <si>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</si>
  <si>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</si>
  <si>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</si>
  <si>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</si>
  <si>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</si>
  <si>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</si>
  <si>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</si>
  <si>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</si>
  <si>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</si>
  <si>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</si>
  <si>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</si>
  <si>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</si>
  <si>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</si>
  <si>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</si>
  <si>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</si>
  <si>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</si>
  <si>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</si>
  <si>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</si>
  <si>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</si>
  <si>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</si>
  <si>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</si>
  <si>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</si>
  <si>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</si>
  <si>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</si>
  <si>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</si>
  <si>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</si>
  <si>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</si>
  <si>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</si>
  <si>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</si>
  <si>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</si>
  <si>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</si>
  <si>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</si>
  <si>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</si>
  <si>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</si>
  <si>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</si>
  <si>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</si>
  <si>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</si>
  <si>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</si>
  <si>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</si>
  <si>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</si>
  <si>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</si>
  <si>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</si>
  <si>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</si>
  <si>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</si>
  <si>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</si>
  <si>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</si>
  <si>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</si>
  <si>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</si>
  <si>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</si>
  <si>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</si>
  <si>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</si>
  <si>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</si>
  <si>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</si>
  <si>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</si>
  <si>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</si>
  <si>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</si>
  <si>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</si>
  <si>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</si>
  <si>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</si>
  <si>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</si>
  <si>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</si>
  <si>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</si>
  <si>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</si>
  <si>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</si>
  <si>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</si>
  <si>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</si>
  <si>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</si>
  <si>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</si>
  <si>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</si>
  <si>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</si>
  <si>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</si>
  <si>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</si>
  <si>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</si>
  <si>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</si>
  <si>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</si>
  <si>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</si>
  <si>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</si>
  <si>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</si>
  <si>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</si>
  <si>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</si>
  <si>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</si>
  <si>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</si>
  <si>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</si>
  <si>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</si>
  <si>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</si>
  <si>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</si>
  <si>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</si>
  <si>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</si>
  <si>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</si>
  <si>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</si>
  <si>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</si>
  <si>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</si>
  <si>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</si>
  <si>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</si>
  <si>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</si>
  <si>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</si>
  <si>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</si>
  <si>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</si>
  <si>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</si>
  <si>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</si>
  <si>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</si>
  <si>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</si>
  <si>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</si>
  <si>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</si>
  <si>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</si>
  <si>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</si>
  <si>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</si>
  <si>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</si>
  <si>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</si>
  <si>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</si>
  <si>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</si>
  <si>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</si>
  <si>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</si>
  <si>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</si>
  <si>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</si>
  <si>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</si>
  <si>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</si>
  <si>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</si>
  <si>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</si>
  <si>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</si>
  <si>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</si>
  <si>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</si>
  <si>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</si>
  <si>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</si>
  <si>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</si>
  <si>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</si>
  <si>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</si>
  <si>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</si>
  <si>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</si>
  <si>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</si>
  <si>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</si>
  <si>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</si>
  <si>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</si>
  <si>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</si>
  <si>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</si>
  <si>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</si>
  <si>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</si>
  <si>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</si>
  <si>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</si>
  <si>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</si>
  <si>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</si>
  <si>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</si>
  <si>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</si>
  <si>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</si>
  <si>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</si>
  <si>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</si>
  <si>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</si>
  <si>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</si>
  <si>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</si>
  <si>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</si>
  <si>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</si>
  <si>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</si>
  <si>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</si>
  <si>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</si>
  <si>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</si>
  <si>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</si>
  <si>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</si>
  <si>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</si>
  <si>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</si>
  <si>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</si>
  <si>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</si>
  <si>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</si>
  <si>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</si>
  <si>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</si>
  <si>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</si>
  <si>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</si>
  <si>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</si>
  <si>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</si>
  <si>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</si>
  <si>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</si>
  <si>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</si>
  <si>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</si>
  <si>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</si>
  <si>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</si>
  <si>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</si>
  <si>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</si>
  <si>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</si>
  <si>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</si>
  <si>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</si>
  <si>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</si>
  <si>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</si>
  <si>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</si>
  <si>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</si>
  <si>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</si>
  <si>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</si>
  <si>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</si>
  <si>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</si>
  <si>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</si>
  <si>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</si>
  <si>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</si>
  <si>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</si>
  <si>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</si>
  <si>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</si>
  <si>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</si>
  <si>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</si>
  <si>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</si>
  <si>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</si>
  <si>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</si>
  <si>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</si>
  <si>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</si>
  <si>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</si>
  <si>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</si>
  <si>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</si>
  <si>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</si>
  <si>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</si>
  <si>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</si>
  <si>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</si>
  <si>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</si>
  <si>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</si>
  <si>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</si>
  <si>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</si>
  <si>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</si>
  <si>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</si>
  <si>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</si>
  <si>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</si>
  <si>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</si>
  <si>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</si>
  <si>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</si>
  <si>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</si>
  <si>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</si>
  <si>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</si>
  <si>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</si>
  <si>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</si>
  <si>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</si>
  <si>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</si>
  <si>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</si>
  <si>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</si>
  <si>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</si>
  <si>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</si>
  <si>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</si>
  <si>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</si>
  <si>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</si>
  <si>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</si>
  <si>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</si>
  <si>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</si>
  <si>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</si>
  <si>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</si>
  <si>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</si>
  <si>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</si>
  <si>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</si>
  <si>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</si>
  <si>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</si>
  <si>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</si>
  <si>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</si>
  <si>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</si>
  <si>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</si>
  <si>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</si>
  <si>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</si>
  <si>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</si>
  <si>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</si>
  <si>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</si>
  <si>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</si>
  <si>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</si>
  <si>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</si>
  <si>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</si>
  <si>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</si>
  <si>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</si>
  <si>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</si>
  <si>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</si>
  <si>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</si>
  <si>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</si>
  <si>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</si>
  <si>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</si>
  <si>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</si>
  <si>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</si>
  <si>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</si>
  <si>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</si>
  <si>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</si>
  <si>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</si>
  <si>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</si>
  <si>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</si>
  <si>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</si>
  <si>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</si>
  <si>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</si>
  <si>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</si>
  <si>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</si>
  <si>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</si>
  <si>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</si>
  <si>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</si>
  <si>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</si>
  <si>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</si>
  <si>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</si>
  <si>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</si>
  <si>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</si>
  <si>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</si>
  <si>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</si>
  <si>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</si>
  <si>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</si>
  <si>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</si>
  <si>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</si>
  <si>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</si>
  <si>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</si>
  <si>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</si>
  <si>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</si>
  <si>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</si>
  <si>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</si>
  <si>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</si>
  <si>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</si>
  <si>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</si>
  <si>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</si>
  <si>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</si>
  <si>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</si>
  <si>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</si>
  <si>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</si>
  <si>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</si>
  <si>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</si>
  <si>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</si>
  <si>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</si>
  <si>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</si>
  <si>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</si>
  <si>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</si>
  <si>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</si>
  <si>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</si>
  <si>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</si>
  <si>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</si>
  <si>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</si>
  <si>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</si>
  <si>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</si>
  <si>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</si>
  <si>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</si>
  <si>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</si>
  <si>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</si>
  <si>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</si>
  <si>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</si>
  <si>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</si>
  <si>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</si>
  <si>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</si>
  <si>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</si>
  <si>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</si>
  <si>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</si>
  <si>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</si>
  <si>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</si>
  <si>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</si>
  <si>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</si>
  <si>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</si>
  <si>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</si>
  <si>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</si>
  <si>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</si>
  <si>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</si>
  <si>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</si>
  <si>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</si>
  <si>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</si>
  <si>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</si>
  <si>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</si>
  <si>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</si>
  <si>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</si>
  <si>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</si>
  <si>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</si>
  <si>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</si>
  <si>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</si>
  <si>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</si>
  <si>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</si>
  <si>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</si>
  <si>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</si>
  <si>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</si>
  <si>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</si>
  <si>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</si>
  <si>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</si>
  <si>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</si>
  <si>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</si>
  <si>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</si>
  <si>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</si>
  <si>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</si>
  <si>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</si>
  <si>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</si>
  <si>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</si>
  <si>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</si>
  <si>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</si>
  <si>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</si>
  <si>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</si>
  <si>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</si>
  <si>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</si>
  <si>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</si>
  <si>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</si>
  <si>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</si>
  <si>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</si>
  <si>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</si>
  <si>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</si>
  <si>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</si>
  <si>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</si>
  <si>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</si>
  <si>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</si>
  <si>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</si>
  <si>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</si>
  <si>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</si>
  <si>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</si>
  <si>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</si>
  <si>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</si>
  <si>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</si>
  <si>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</si>
  <si>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</si>
  <si>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</si>
  <si>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</si>
  <si>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</si>
  <si>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</si>
  <si>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</si>
  <si>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</si>
  <si>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</si>
  <si>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</si>
  <si>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</si>
  <si>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</si>
  <si>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</si>
  <si>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</si>
  <si>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</si>
  <si>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</si>
  <si>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</si>
  <si>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</si>
  <si>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</si>
  <si>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</si>
  <si>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</si>
  <si>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</si>
  <si>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</si>
  <si>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</si>
  <si>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</si>
  <si>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</si>
  <si>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</si>
  <si>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</si>
  <si>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</si>
  <si>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</si>
  <si>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</si>
  <si>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</si>
  <si>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</si>
  <si>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</si>
  <si>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</si>
  <si>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</si>
  <si>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</si>
  <si>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</si>
  <si>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</si>
  <si>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</si>
  <si>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</si>
  <si>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</si>
  <si>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</si>
  <si>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</si>
  <si>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</si>
  <si>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</si>
  <si>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</si>
  <si>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</si>
  <si>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</si>
  <si>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</si>
  <si>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</si>
  <si>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</si>
  <si>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</si>
  <si>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</si>
  <si>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</si>
  <si>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</si>
  <si>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</si>
  <si>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</si>
  <si>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</si>
  <si>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</si>
  <si>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</si>
  <si>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</si>
  <si>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</si>
  <si>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</si>
  <si>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</si>
  <si>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</si>
  <si>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</si>
  <si>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</si>
  <si>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</si>
  <si>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</si>
  <si>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</si>
  <si>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</si>
  <si>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</si>
  <si>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</si>
  <si>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</si>
  <si>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</si>
  <si>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</si>
  <si>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</si>
  <si>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</si>
  <si>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</si>
  <si>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</si>
  <si>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</si>
  <si>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</si>
  <si>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</si>
  <si>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</si>
  <si>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</si>
  <si>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</si>
  <si>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</si>
  <si>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</si>
  <si>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</si>
  <si>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</si>
  <si>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</si>
  <si>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</si>
  <si>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</si>
  <si>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</si>
  <si>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</si>
  <si>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</si>
  <si>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</si>
  <si>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</si>
  <si>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</si>
  <si>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</si>
  <si>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</si>
  <si>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</si>
  <si>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</si>
  <si>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</si>
  <si>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</si>
  <si>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</si>
  <si>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</si>
  <si>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</si>
  <si>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</si>
  <si>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</si>
  <si>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</si>
  <si>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</si>
  <si>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</si>
  <si>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</si>
  <si>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</si>
  <si>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</si>
  <si>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</si>
  <si>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</si>
  <si>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</si>
  <si>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</si>
  <si>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</si>
  <si>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</si>
  <si>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</si>
  <si>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</si>
  <si>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</si>
  <si>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</si>
  <si>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</si>
  <si>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</si>
  <si>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</si>
  <si>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</si>
  <si>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</si>
  <si>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</si>
  <si>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</si>
  <si>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</si>
  <si>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</si>
  <si>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</si>
  <si>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</si>
  <si>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</si>
  <si>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</si>
  <si>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</si>
  <si>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</si>
  <si>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</si>
  <si>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</si>
  <si>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</si>
  <si>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</si>
  <si>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</si>
  <si>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</si>
  <si>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</si>
  <si>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</si>
  <si>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</si>
  <si>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</si>
  <si>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</si>
  <si>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</si>
  <si>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</si>
  <si>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</si>
  <si>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</si>
  <si>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</si>
  <si>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</si>
  <si>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</si>
  <si>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</si>
  <si>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</si>
  <si>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</si>
  <si>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</si>
  <si>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</si>
  <si>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</si>
  <si>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</si>
  <si>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</si>
  <si>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</si>
  <si>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</si>
  <si>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</si>
  <si>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</si>
  <si>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</si>
  <si>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</si>
  <si>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</si>
  <si>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</si>
  <si>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</si>
  <si>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</si>
  <si>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</si>
  <si>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</si>
  <si>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</si>
  <si>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</si>
  <si>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</si>
  <si>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</si>
  <si>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</si>
  <si>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</si>
  <si>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</si>
  <si>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</si>
  <si>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</si>
  <si>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</si>
  <si>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</si>
  <si>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</si>
  <si>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</si>
  <si>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</si>
  <si>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</si>
  <si>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</si>
  <si>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</si>
  <si>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</si>
  <si>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</si>
  <si>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</si>
  <si>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</si>
  <si>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</si>
  <si>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</si>
  <si>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</si>
  <si>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</si>
  <si>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</si>
  <si>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</si>
  <si>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</si>
  <si>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</si>
  <si>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</si>
  <si>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</si>
  <si>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</si>
  <si>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</si>
  <si>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</si>
  <si>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</si>
  <si>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</si>
  <si>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</si>
  <si>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</si>
  <si>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</si>
  <si>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</si>
  <si>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</si>
  <si>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</si>
  <si>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</si>
  <si>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</si>
  <si>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</si>
  <si>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</si>
  <si>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</si>
  <si>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</si>
  <si>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</si>
  <si>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</si>
  <si>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</si>
  <si>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</si>
  <si>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</si>
  <si>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</si>
  <si>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</si>
  <si>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</si>
  <si>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</si>
  <si>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</si>
  <si>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</si>
  <si>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</si>
  <si>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</si>
  <si>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</si>
  <si>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</si>
  <si>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</si>
  <si>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</si>
  <si>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</si>
  <si>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</si>
  <si>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</si>
  <si>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</si>
  <si>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</si>
  <si>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</si>
  <si>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</si>
  <si>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</si>
  <si>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</si>
  <si>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</si>
  <si>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</si>
  <si>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</si>
  <si>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</si>
  <si>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</si>
  <si>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</si>
  <si>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</si>
  <si>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</si>
  <si>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</si>
  <si>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</si>
  <si>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</si>
  <si>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</si>
  <si>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</si>
  <si>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</si>
  <si>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</si>
  <si>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</si>
  <si>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</si>
  <si>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</si>
  <si>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</si>
  <si>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</si>
  <si>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</si>
  <si>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</si>
  <si>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</si>
  <si>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</si>
  <si>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</si>
  <si>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</si>
  <si>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</si>
  <si>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</si>
  <si>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</si>
  <si>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</si>
  <si>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</si>
  <si>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</si>
  <si>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</si>
  <si>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</si>
  <si>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</si>
  <si>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</si>
  <si>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</si>
  <si>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</si>
  <si>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</si>
  <si>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</si>
  <si>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</si>
  <si>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</si>
  <si>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</si>
  <si>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</si>
  <si>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</si>
  <si>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</si>
  <si>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</si>
  <si>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</si>
  <si>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</si>
  <si>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</si>
  <si>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</si>
  <si>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</si>
  <si>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</si>
  <si>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</si>
  <si>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</si>
  <si>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</si>
  <si>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</si>
  <si>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</si>
  <si>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</si>
  <si>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</si>
  <si>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</si>
  <si>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</si>
  <si>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</si>
  <si>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</si>
  <si>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</si>
  <si>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</si>
  <si>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</si>
  <si>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</si>
  <si>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</si>
  <si>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</si>
  <si>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</si>
  <si>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</si>
  <si>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</si>
  <si>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</si>
  <si>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</si>
  <si>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</si>
  <si>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</si>
  <si>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</si>
  <si>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</si>
  <si>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</si>
  <si>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</si>
  <si>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</si>
  <si>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</si>
  <si>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</si>
  <si>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</si>
  <si>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</si>
  <si>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</si>
  <si>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</si>
  <si>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</si>
  <si>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</si>
  <si>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</si>
  <si>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</si>
  <si>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</si>
  <si>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</si>
  <si>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</si>
  <si>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</si>
  <si>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</si>
  <si>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</si>
  <si>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</si>
  <si>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</si>
  <si>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</si>
  <si>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</si>
  <si>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</si>
  <si>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</si>
  <si>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</si>
  <si>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</si>
  <si>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</si>
  <si>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</si>
  <si>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</si>
  <si>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</si>
  <si>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</si>
  <si>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</si>
  <si>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</si>
  <si>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</si>
  <si>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</si>
  <si>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</si>
  <si>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</si>
  <si>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</si>
  <si>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</si>
  <si>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</si>
  <si>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</si>
  <si>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</si>
  <si>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</si>
  <si>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</si>
  <si>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</si>
  <si>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</si>
  <si>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</si>
  <si>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</si>
  <si>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</si>
  <si>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</si>
  <si>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</si>
  <si>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</si>
  <si>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</si>
  <si>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</si>
  <si>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</si>
  <si>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</si>
  <si>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</si>
  <si>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</si>
  <si>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</si>
  <si>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</si>
  <si>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</si>
  <si>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</si>
  <si>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</si>
  <si>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</si>
  <si>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</si>
  <si>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</si>
  <si>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</si>
  <si>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</si>
  <si>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</si>
  <si>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</si>
  <si>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</si>
  <si>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</si>
  <si>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</si>
  <si>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</si>
  <si>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</si>
  <si>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</si>
  <si>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</si>
  <si>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</si>
  <si>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</si>
  <si>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</si>
  <si>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</si>
  <si>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</si>
  <si>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</si>
  <si>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</si>
  <si>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</si>
  <si>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</si>
  <si>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</si>
  <si>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</si>
  <si>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</si>
  <si>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</si>
  <si>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</si>
  <si>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</si>
  <si>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</si>
  <si>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</si>
  <si>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</si>
  <si>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</si>
  <si>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</si>
  <si>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</si>
  <si>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</si>
  <si>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</si>
  <si>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</si>
  <si>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</si>
  <si>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</si>
  <si>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</si>
  <si>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</si>
  <si>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</si>
  <si>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</si>
  <si>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</si>
  <si>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</si>
  <si>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</si>
  <si>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</si>
  <si>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</si>
  <si>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</si>
  <si>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</si>
  <si>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</si>
  <si>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</si>
  <si>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</si>
  <si>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</si>
  <si>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</si>
  <si>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</si>
  <si>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</si>
  <si>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</si>
  <si>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</si>
  <si>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</si>
  <si>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</si>
  <si>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</si>
  <si>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</si>
  <si>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</si>
  <si>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</si>
  <si>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</si>
  <si>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</si>
  <si>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</si>
  <si>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</si>
  <si>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</si>
  <si>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</si>
  <si>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</si>
  <si>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</si>
  <si>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</si>
  <si>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</si>
  <si>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</si>
  <si>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</si>
  <si>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</si>
  <si>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</si>
  <si>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</si>
  <si>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</si>
  <si>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</si>
  <si>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</si>
  <si>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</si>
  <si>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</si>
  <si>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</si>
  <si>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</si>
  <si>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</si>
  <si>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</si>
  <si>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</si>
  <si>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</si>
  <si>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</si>
  <si>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</si>
  <si>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</si>
  <si>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</si>
  <si>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</si>
  <si>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</si>
  <si>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</si>
  <si>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</si>
  <si>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</si>
  <si>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</si>
  <si>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</si>
  <si>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</si>
  <si>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</si>
  <si>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</si>
  <si>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</si>
  <si>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</si>
  <si>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</si>
  <si>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</si>
  <si>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</si>
  <si>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</si>
  <si>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</si>
  <si>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</si>
  <si>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</si>
  <si>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</si>
  <si>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</si>
  <si>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</si>
  <si>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</si>
  <si>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</si>
  <si>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</si>
  <si>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</si>
  <si>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</si>
  <si>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</si>
  <si>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</si>
  <si>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</si>
  <si>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</si>
  <si>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</si>
  <si>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</si>
  <si>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</si>
  <si>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</si>
  <si>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</si>
  <si>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</si>
  <si>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</si>
  <si>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</si>
  <si>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</si>
  <si>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</si>
  <si>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</si>
  <si>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</si>
  <si>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</si>
  <si>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</si>
  <si>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</si>
  <si>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</si>
  <si>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</si>
  <si>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</si>
  <si>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</si>
  <si>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</si>
  <si>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</si>
  <si>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</si>
  <si>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</si>
  <si>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</si>
  <si>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</si>
  <si>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</si>
  <si>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</si>
  <si>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</si>
  <si>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</si>
  <si>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</si>
  <si>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</si>
  <si>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</si>
  <si>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</si>
  <si>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</si>
  <si>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</si>
  <si>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</si>
  <si>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</si>
  <si>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</si>
  <si>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</si>
  <si>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</si>
  <si>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</si>
  <si>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</si>
  <si>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</si>
  <si>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</si>
  <si>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</si>
  <si>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</si>
  <si>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</si>
  <si>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</si>
  <si>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</si>
  <si>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</si>
  <si>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</si>
  <si>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</si>
  <si>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</si>
  <si>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</si>
  <si>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</si>
  <si>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</si>
  <si>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</si>
  <si>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</si>
  <si>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</si>
  <si>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</si>
  <si>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</si>
  <si>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</si>
  <si>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</si>
  <si>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</si>
  <si>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</si>
  <si>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</si>
  <si>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</si>
  <si>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</si>
  <si>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</si>
  <si>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</si>
  <si>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</si>
  <si>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</si>
  <si>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</si>
  <si>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</si>
  <si>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</si>
  <si>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</si>
  <si>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</si>
  <si>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</si>
  <si>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</si>
  <si>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</si>
  <si>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</si>
  <si>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</si>
  <si>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</si>
  <si>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</si>
  <si>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</si>
  <si>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</si>
  <si>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</si>
  <si>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</si>
  <si>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</si>
  <si>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</si>
  <si>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</si>
  <si>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</si>
  <si>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</si>
  <si>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</si>
  <si>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</si>
  <si>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</si>
  <si>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</si>
  <si>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</si>
  <si>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</si>
  <si>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</si>
  <si>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</si>
  <si>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</si>
  <si>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</si>
  <si>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</si>
  <si>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</si>
  <si>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</si>
  <si>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</si>
  <si>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</si>
  <si>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</si>
  <si>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</si>
  <si>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</si>
  <si>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</si>
  <si>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</si>
  <si>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</si>
  <si>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</si>
  <si>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</si>
  <si>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</si>
  <si>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</si>
  <si>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</si>
  <si>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</si>
  <si>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</si>
  <si>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</si>
  <si>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</si>
  <si>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</si>
  <si>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</si>
  <si>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</si>
  <si>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</si>
  <si>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</si>
  <si>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</si>
  <si>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</si>
  <si>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</si>
  <si>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</si>
  <si>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</si>
  <si>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</si>
  <si>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</si>
  <si>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</si>
  <si>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</si>
  <si>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</si>
  <si>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</si>
  <si>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</si>
  <si>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</si>
  <si>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</si>
  <si>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</si>
  <si>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</si>
  <si>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</si>
  <si>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</si>
  <si>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</si>
  <si>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</si>
  <si>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</si>
  <si>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</si>
  <si>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</si>
  <si>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</si>
  <si>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</si>
  <si>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</si>
  <si>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</si>
  <si>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</si>
  <si>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</si>
  <si>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</si>
  <si>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</si>
  <si>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</si>
  <si>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</si>
  <si>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</si>
  <si>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</si>
  <si>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</si>
  <si>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</si>
  <si>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</si>
  <si>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</si>
  <si>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</si>
  <si>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</si>
  <si>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</si>
  <si>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</si>
  <si>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</si>
  <si>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</si>
  <si>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</si>
  <si>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</si>
  <si>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</si>
  <si>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</si>
  <si>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</si>
  <si>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</si>
  <si>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</si>
  <si>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</si>
  <si>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</si>
  <si>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</si>
  <si>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</si>
  <si>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</si>
  <si>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</si>
  <si>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</si>
  <si>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</si>
  <si>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</si>
  <si>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</si>
  <si>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</si>
  <si>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</si>
  <si>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</si>
  <si>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</si>
  <si>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</si>
  <si>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</si>
  <si>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</si>
  <si>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</si>
  <si>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</si>
  <si>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</si>
  <si>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</si>
  <si>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</si>
  <si>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</si>
  <si>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</si>
  <si>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</si>
  <si>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</si>
  <si>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</si>
  <si>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</si>
  <si>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</si>
  <si>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</si>
  <si>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</si>
  <si>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</si>
  <si>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</si>
  <si>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</si>
  <si>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</si>
  <si>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</si>
  <si>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</si>
  <si>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</si>
  <si>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</si>
  <si>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</si>
  <si>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</si>
  <si>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</si>
  <si>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</si>
  <si>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</si>
  <si>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</si>
  <si>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</si>
  <si>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</si>
  <si>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</si>
  <si>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</si>
  <si>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</si>
  <si>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</si>
  <si>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</si>
  <si>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</si>
  <si>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</si>
  <si>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</si>
  <si>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</si>
  <si>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</si>
  <si>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</si>
  <si>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</si>
  <si>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</si>
  <si>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</si>
  <si>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</si>
  <si>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</si>
  <si>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</si>
  <si>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</si>
  <si>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</si>
  <si>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</si>
  <si>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</si>
  <si>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</si>
  <si>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</si>
  <si>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</si>
  <si>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</si>
  <si>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</si>
  <si>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</si>
  <si>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</si>
  <si>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</si>
  <si>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</si>
  <si>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</si>
  <si>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</si>
  <si>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</si>
  <si>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</si>
  <si>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</si>
  <si>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</si>
  <si>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</si>
  <si>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</si>
  <si>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</si>
  <si>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</si>
  <si>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</si>
  <si>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</si>
  <si>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</si>
  <si>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</si>
  <si>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</si>
  <si>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</si>
  <si>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</si>
  <si>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</si>
  <si>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</si>
  <si>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</si>
  <si>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</si>
  <si>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</si>
  <si>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</si>
  <si>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</si>
  <si>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</si>
  <si>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</si>
  <si>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</si>
  <si>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</si>
  <si>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</si>
  <si>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</si>
  <si>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</si>
  <si>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</si>
  <si>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</si>
  <si>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</si>
  <si>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</si>
  <si>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</si>
  <si>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</si>
  <si>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</si>
  <si>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</si>
  <si>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</si>
  <si>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</si>
  <si>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</si>
  <si>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</si>
  <si>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</si>
  <si>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</si>
  <si>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</si>
  <si>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</si>
  <si>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</si>
  <si>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</si>
  <si>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</si>
  <si>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</si>
  <si>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</si>
  <si>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</si>
  <si>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</si>
  <si>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</si>
  <si>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</si>
  <si>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</si>
  <si>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</si>
  <si>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</si>
  <si>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</si>
  <si>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</si>
  <si>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</si>
  <si>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</si>
  <si>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</si>
  <si>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</si>
  <si>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</si>
  <si>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</si>
  <si>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</si>
  <si>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</si>
  <si>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</si>
  <si>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</si>
  <si>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</si>
  <si>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</si>
  <si>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</si>
  <si>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</si>
  <si>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</si>
  <si>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</si>
  <si>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</si>
  <si>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</si>
  <si>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</si>
  <si>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</si>
  <si>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</si>
  <si>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</si>
  <si>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</si>
  <si>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</si>
  <si>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</si>
  <si>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</si>
  <si>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</si>
  <si>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</si>
  <si>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</si>
  <si>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</si>
  <si>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</si>
  <si>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</si>
  <si>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</si>
  <si>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</si>
  <si>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</si>
  <si>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</si>
  <si>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</si>
  <si>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</si>
  <si>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</si>
  <si>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</si>
  <si>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</si>
  <si>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</si>
  <si>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</si>
  <si>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</si>
  <si>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</si>
  <si>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</si>
  <si>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</si>
  <si>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</si>
  <si>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</si>
  <si>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</si>
  <si>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</si>
  <si>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</si>
  <si>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</si>
  <si>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</si>
  <si>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</si>
  <si>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</si>
  <si>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</si>
  <si>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</si>
  <si>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</si>
  <si>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</si>
  <si>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</si>
  <si>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</si>
  <si>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</si>
  <si>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</si>
  <si>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</si>
  <si>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</si>
  <si>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</si>
  <si>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</si>
  <si>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</si>
  <si>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</si>
  <si>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</si>
  <si>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</si>
  <si>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</si>
  <si>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</si>
  <si>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</si>
  <si>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</si>
  <si>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</si>
  <si>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</si>
  <si>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</si>
  <si>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</si>
  <si>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</si>
  <si>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</si>
  <si>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</si>
  <si>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</si>
  <si>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</si>
  <si>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</si>
  <si>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</si>
  <si>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</si>
  <si>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</si>
  <si>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</si>
  <si>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</si>
  <si>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</si>
  <si>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</si>
  <si>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</si>
  <si>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</si>
  <si>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</si>
  <si>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</si>
  <si>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</si>
  <si>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</si>
  <si>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</si>
  <si>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</si>
  <si>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</si>
  <si>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</si>
  <si>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</si>
  <si>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</si>
  <si>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</si>
  <si>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</si>
  <si>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</si>
  <si>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</si>
  <si>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</si>
  <si>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</si>
  <si>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</si>
  <si>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</si>
  <si>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</si>
  <si>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</si>
  <si>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</si>
  <si>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</si>
  <si>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</si>
  <si>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</si>
  <si>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</si>
  <si>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</si>
  <si>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</si>
  <si>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</si>
  <si>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</si>
  <si>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</si>
  <si>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</si>
  <si>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</si>
  <si>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</si>
  <si>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</si>
  <si>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</si>
  <si>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</si>
  <si>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</si>
  <si>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</si>
  <si>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</si>
  <si>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</si>
  <si>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</si>
  <si>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</si>
  <si>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</si>
  <si>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</si>
  <si>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</si>
  <si>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</si>
  <si>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</si>
  <si>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</si>
  <si>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</si>
  <si>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</si>
  <si>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</si>
  <si>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</si>
  <si>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</si>
  <si>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</si>
  <si>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</si>
  <si>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</si>
  <si>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</si>
  <si>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</si>
  <si>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</si>
  <si>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</si>
  <si>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</si>
  <si>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</si>
  <si>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</si>
  <si>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</si>
  <si>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</si>
  <si>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</si>
  <si>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</si>
  <si>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</si>
  <si>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</si>
  <si>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</si>
  <si>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</si>
  <si>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</si>
  <si>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</si>
  <si>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</si>
  <si>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</si>
  <si>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</si>
  <si>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</si>
  <si>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</si>
  <si>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</si>
  <si>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</si>
  <si>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</si>
  <si>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</si>
  <si>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</si>
  <si>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</si>
  <si>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</si>
  <si>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</si>
  <si>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</si>
  <si>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</si>
  <si>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</si>
  <si>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</si>
  <si>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</si>
  <si>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</si>
  <si>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</si>
  <si>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</si>
  <si>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</si>
  <si>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</si>
  <si>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</si>
  <si>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</si>
  <si>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</si>
  <si>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</si>
  <si>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</si>
  <si>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</si>
  <si>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</si>
  <si>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</si>
  <si>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</si>
  <si>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</si>
  <si>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</si>
  <si>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</si>
  <si>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</si>
  <si>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</si>
  <si>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</si>
  <si>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</si>
  <si>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</si>
  <si>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</si>
  <si>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</si>
  <si>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</si>
  <si>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</si>
  <si>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</si>
  <si>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</si>
  <si>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</si>
  <si>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</si>
  <si>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</si>
  <si>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</si>
  <si>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</si>
  <si>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</si>
  <si>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</si>
  <si>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</si>
  <si>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</si>
  <si>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</si>
  <si>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</si>
  <si>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</si>
  <si>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</si>
  <si>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</si>
  <si>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</si>
  <si>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</si>
  <si>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</si>
  <si>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</si>
  <si>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</si>
  <si>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</si>
  <si>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</si>
  <si>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</si>
  <si>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</si>
  <si>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</si>
  <si>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</si>
  <si>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</si>
  <si>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</si>
  <si>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</si>
  <si>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</si>
  <si>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</si>
  <si>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</si>
  <si>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</si>
  <si>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</si>
  <si>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</si>
  <si>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</si>
  <si>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</si>
  <si>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</si>
  <si>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</si>
  <si>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</si>
  <si>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</si>
  <si>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</si>
  <si>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</si>
  <si>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</si>
  <si>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</si>
  <si>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</si>
  <si>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</si>
  <si>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</si>
  <si>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</si>
  <si>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</si>
  <si>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</si>
  <si>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</si>
  <si>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</si>
  <si>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</si>
  <si>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</si>
  <si>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</si>
  <si>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</si>
  <si>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</si>
  <si>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</si>
  <si>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</si>
  <si>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</si>
  <si>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</si>
  <si>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</si>
  <si>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</si>
  <si>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</si>
  <si>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</si>
  <si>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</si>
  <si>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</si>
  <si>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</si>
  <si>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</si>
  <si>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</si>
  <si>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</si>
  <si>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</si>
  <si>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</si>
  <si>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</si>
  <si>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</si>
  <si>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</si>
  <si>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</si>
  <si>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</si>
  <si>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</si>
  <si>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</si>
  <si>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</si>
  <si>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</si>
  <si>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</si>
  <si>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</si>
  <si>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</si>
  <si>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</si>
  <si>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</si>
  <si>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</si>
  <si>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</si>
  <si>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</si>
  <si>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</si>
  <si>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</si>
  <si>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</si>
  <si>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</si>
  <si>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</si>
  <si>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</si>
  <si>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</si>
  <si>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</si>
  <si>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</si>
  <si>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</si>
  <si>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</si>
  <si>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</si>
  <si>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</si>
  <si>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</si>
  <si>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</si>
  <si>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</si>
  <si>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</si>
  <si>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</si>
  <si>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</si>
  <si>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</si>
  <si>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</si>
  <si>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</si>
  <si>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</si>
  <si>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</si>
  <si>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</si>
  <si>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</si>
  <si>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</si>
  <si>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</si>
  <si>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</si>
  <si>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</si>
  <si>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</si>
  <si>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</si>
  <si>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</si>
  <si>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</si>
  <si>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</si>
  <si>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</si>
  <si>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</si>
  <si>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</si>
  <si>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</si>
  <si>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</si>
  <si>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</si>
  <si>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</si>
  <si>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</si>
  <si>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</si>
  <si>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</si>
  <si>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</si>
  <si>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</si>
  <si>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</si>
  <si>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</si>
  <si>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</si>
  <si>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</si>
  <si>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</si>
  <si>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</si>
  <si>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</si>
  <si>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</si>
  <si>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</si>
  <si>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</si>
  <si>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</si>
  <si>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</si>
  <si>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</si>
  <si>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</si>
  <si>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</si>
  <si>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</si>
  <si>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</si>
  <si>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</si>
  <si>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</si>
  <si>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</si>
  <si>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</si>
  <si>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</si>
  <si>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</si>
  <si>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</si>
  <si>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</si>
  <si>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</si>
  <si>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</si>
  <si>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</si>
  <si>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</si>
  <si>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</si>
  <si>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</si>
  <si>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</si>
  <si>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</si>
  <si>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</si>
  <si>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</si>
  <si>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</si>
  <si>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</si>
  <si>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</si>
  <si>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</si>
  <si>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</si>
  <si>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</si>
  <si>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</si>
  <si>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</si>
  <si>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</si>
  <si>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</si>
  <si>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</si>
  <si>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</si>
  <si>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</si>
  <si>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</si>
  <si>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</si>
  <si>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</si>
  <si>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</si>
  <si>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</si>
  <si>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</si>
  <si>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</si>
  <si>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</si>
  <si>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</si>
  <si>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</si>
  <si>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</si>
  <si>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</si>
  <si>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</si>
  <si>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</si>
  <si>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</si>
  <si>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</si>
  <si>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</si>
  <si>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</si>
  <si>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</si>
  <si>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</si>
  <si>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</si>
  <si>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</si>
  <si>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</si>
  <si>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</si>
  <si>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</si>
  <si>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</si>
  <si>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</si>
  <si>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</si>
  <si>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</si>
  <si>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</si>
  <si>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</si>
  <si>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</si>
  <si>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</si>
  <si>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</si>
  <si>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</si>
  <si>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</si>
  <si>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</si>
  <si>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</si>
  <si>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</si>
  <si>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</si>
  <si>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</si>
  <si>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</si>
  <si>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</si>
  <si>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</si>
  <si>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</si>
  <si>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</si>
  <si>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</si>
  <si>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</si>
  <si>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</si>
  <si>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</si>
  <si>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</si>
  <si>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</si>
  <si>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</si>
  <si>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</si>
  <si>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</si>
  <si>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</si>
  <si>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</si>
  <si>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</si>
  <si>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</si>
  <si>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</si>
  <si>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</si>
  <si>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</si>
  <si>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</si>
  <si>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</si>
  <si>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</si>
  <si>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</si>
  <si>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</si>
  <si>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</si>
  <si>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</si>
  <si>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</si>
  <si>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</si>
  <si>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</si>
  <si>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</si>
  <si>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</si>
  <si>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</si>
  <si>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</si>
  <si>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</si>
  <si>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</si>
  <si>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</si>
  <si>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</si>
  <si>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</si>
  <si>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</si>
  <si>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</si>
  <si>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</si>
  <si>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</si>
  <si>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</si>
  <si>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</si>
  <si>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</si>
  <si>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</si>
  <si>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</si>
  <si>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</si>
  <si>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</si>
  <si>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</si>
  <si>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</si>
  <si>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</si>
  <si>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</si>
  <si>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</si>
  <si>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</si>
  <si>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</si>
  <si>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</si>
  <si>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</si>
  <si>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</si>
  <si>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</si>
  <si>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</si>
  <si>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</si>
  <si>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</si>
  <si>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</si>
  <si>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</si>
  <si>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</si>
  <si>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</si>
  <si>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</si>
  <si>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</si>
  <si>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</si>
  <si>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</si>
  <si>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</si>
  <si>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</si>
  <si>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</si>
  <si>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</si>
  <si>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</si>
  <si>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</si>
  <si>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</si>
  <si>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</si>
  <si>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</si>
  <si>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</si>
  <si>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</si>
  <si>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</si>
  <si>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</si>
  <si>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</si>
  <si>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</si>
  <si>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</si>
  <si>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</si>
  <si>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</si>
  <si>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</si>
  <si>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</si>
  <si>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</si>
  <si>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</si>
  <si>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</si>
  <si>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</si>
  <si>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</si>
  <si>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</si>
  <si>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</si>
  <si>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</si>
  <si>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</si>
  <si>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</si>
  <si>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</si>
  <si>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</si>
  <si>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</si>
  <si>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</si>
  <si>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</si>
  <si>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</si>
  <si>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</si>
  <si>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</si>
  <si>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</si>
  <si>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</si>
  <si>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</si>
  <si>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</si>
  <si>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</si>
  <si>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</si>
  <si>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</si>
  <si>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</si>
  <si>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</si>
  <si>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</si>
  <si>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</si>
  <si>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</si>
  <si>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</si>
  <si>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</si>
  <si>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</si>
  <si>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</si>
  <si>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</si>
  <si>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</si>
  <si>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</si>
  <si>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</si>
  <si>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</si>
  <si>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</si>
  <si>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</si>
  <si>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</si>
  <si>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</si>
  <si>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</si>
  <si>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</si>
  <si>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</si>
  <si>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</si>
  <si>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</si>
  <si>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</si>
  <si>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</si>
  <si>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</si>
  <si>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</si>
  <si>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</si>
  <si>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</si>
  <si>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</si>
  <si>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</si>
  <si>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</si>
  <si>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</si>
  <si>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</si>
  <si>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</si>
  <si>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</si>
  <si>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</si>
  <si>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</si>
  <si>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</si>
  <si>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</si>
  <si>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</si>
  <si>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</si>
  <si>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</si>
  <si>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</si>
  <si>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</si>
  <si>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</si>
  <si>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</si>
  <si>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</si>
  <si>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</si>
  <si>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</si>
  <si>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</si>
  <si>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</si>
  <si>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</si>
  <si>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</si>
  <si>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</si>
  <si>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</si>
  <si>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</si>
  <si>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</si>
  <si>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</si>
  <si>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</si>
  <si>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</si>
  <si>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</si>
  <si>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</si>
  <si>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</si>
  <si>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</si>
  <si>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</si>
  <si>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</si>
  <si>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</si>
  <si>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</si>
  <si>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</si>
  <si>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</si>
  <si>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</si>
  <si>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</si>
  <si>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</si>
  <si>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</si>
  <si>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</si>
  <si>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</si>
  <si>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</si>
  <si>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</si>
  <si>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</si>
  <si>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</si>
  <si>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</si>
  <si>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</si>
  <si>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</si>
  <si>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</si>
  <si>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</si>
  <si>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</si>
  <si>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</si>
  <si>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</si>
  <si>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</si>
  <si>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</si>
  <si>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</si>
  <si>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</si>
  <si>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</si>
  <si>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</si>
  <si>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</si>
  <si>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</si>
  <si>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</si>
  <si>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</si>
  <si>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</si>
  <si>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</si>
  <si>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</si>
  <si>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</si>
  <si>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</si>
  <si>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</si>
  <si>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</si>
  <si>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</si>
  <si>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</si>
  <si>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</si>
  <si>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</si>
  <si>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</si>
  <si>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</si>
  <si>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</si>
  <si>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</si>
  <si>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</si>
  <si>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</si>
  <si>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</si>
  <si>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</si>
  <si>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</si>
  <si>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</si>
  <si>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</si>
  <si>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</si>
  <si>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</si>
  <si>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</si>
  <si>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</si>
  <si>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</si>
  <si>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</si>
  <si>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</si>
  <si>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</si>
  <si>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</si>
  <si>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</si>
  <si>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</si>
  <si>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</si>
  <si>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</si>
  <si>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</si>
  <si>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</si>
  <si>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</si>
  <si>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</si>
  <si>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</si>
  <si>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</si>
  <si>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</si>
  <si>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</si>
  <si>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</si>
  <si>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</si>
  <si>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</si>
  <si>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</si>
  <si>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</si>
  <si>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</si>
  <si>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</si>
  <si>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</si>
  <si>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</si>
  <si>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</si>
  <si>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</si>
  <si>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</si>
  <si>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</si>
  <si>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</si>
  <si>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</si>
  <si>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</si>
  <si>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</si>
  <si>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</si>
  <si>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</si>
  <si>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</si>
  <si>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</si>
  <si>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</si>
  <si>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</si>
  <si>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</si>
  <si>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</si>
  <si>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</si>
  <si>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</si>
  <si>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</si>
  <si>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</si>
  <si>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</si>
  <si>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</si>
  <si>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</si>
  <si>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</si>
  <si>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</si>
  <si>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</si>
  <si>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</si>
  <si>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</si>
  <si>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</si>
  <si>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</si>
  <si>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</si>
  <si>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</si>
  <si>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</si>
  <si>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</si>
  <si>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</si>
  <si>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</si>
  <si>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</si>
  <si>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</si>
  <si>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</si>
  <si>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</si>
  <si>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</si>
  <si>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</si>
  <si>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</si>
  <si>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</si>
  <si>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</si>
  <si>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</si>
  <si>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</si>
  <si>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</si>
  <si>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</si>
  <si>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</si>
  <si>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</si>
  <si>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</si>
  <si>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</si>
  <si>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</si>
  <si>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</si>
  <si>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</si>
  <si>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</si>
  <si>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</si>
  <si>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</si>
  <si>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</si>
  <si>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</si>
  <si>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</si>
  <si>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</si>
  <si>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</si>
  <si>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</si>
  <si>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</si>
  <si>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</si>
  <si>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</si>
  <si>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</si>
  <si>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</si>
  <si>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</si>
  <si>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</si>
  <si>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</si>
  <si>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</si>
  <si>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</si>
  <si>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</si>
  <si>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</si>
  <si>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</si>
  <si>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</si>
  <si>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</si>
  <si>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</si>
  <si>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</si>
  <si>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</si>
  <si>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</si>
  <si>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</si>
  <si>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</si>
  <si>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</si>
  <si>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</si>
  <si>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</si>
  <si>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</si>
  <si>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</si>
  <si>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</si>
  <si>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</si>
  <si>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</si>
  <si>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</si>
  <si>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</si>
  <si>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</si>
  <si>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</si>
  <si>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</si>
  <si>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</si>
  <si>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</si>
  <si>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</si>
  <si>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</si>
  <si>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</si>
  <si>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</si>
  <si>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</si>
  <si>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</si>
  <si>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</si>
  <si>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</si>
  <si>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</si>
  <si>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</si>
  <si>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</si>
  <si>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</si>
  <si>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</si>
  <si>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</si>
  <si>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</si>
  <si>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</si>
  <si>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</si>
  <si>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</si>
  <si>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</si>
  <si>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</si>
  <si>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</si>
  <si>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</si>
  <si>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</si>
  <si>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</si>
  <si>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</si>
  <si>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</si>
  <si>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</si>
  <si>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</si>
  <si>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</si>
  <si>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</si>
  <si>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</si>
  <si>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</si>
  <si>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</si>
  <si>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</si>
  <si>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</si>
  <si>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</si>
  <si>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</si>
  <si>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</si>
  <si>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</si>
  <si>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</si>
  <si>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</si>
  <si>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</si>
  <si>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</si>
  <si>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</si>
  <si>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</si>
  <si>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</si>
  <si>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</si>
  <si>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</si>
  <si>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</si>
  <si>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</si>
  <si>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</si>
  <si>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</si>
  <si>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</si>
  <si>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</si>
  <si>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</si>
  <si>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</si>
  <si>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</si>
  <si>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</si>
  <si>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</si>
  <si>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</si>
  <si>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</si>
  <si>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</si>
  <si>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</si>
  <si>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</si>
  <si>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</si>
  <si>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</si>
  <si>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</si>
  <si>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</si>
  <si>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</si>
  <si>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</si>
  <si>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</si>
  <si>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</si>
  <si>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</si>
  <si>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</si>
  <si>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</si>
  <si>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</si>
  <si>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</si>
  <si>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</si>
  <si>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</si>
  <si>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</si>
  <si>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</si>
  <si>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</si>
  <si>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</si>
  <si>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</si>
  <si>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</si>
  <si>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</si>
  <si>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</si>
  <si>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</si>
  <si>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</si>
  <si>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</si>
  <si>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</si>
  <si>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</si>
  <si>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</si>
  <si>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</si>
  <si>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</si>
  <si>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</si>
  <si>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</si>
  <si>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</si>
  <si>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</si>
  <si>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</si>
  <si>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</si>
  <si>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</si>
  <si>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</si>
  <si>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</si>
  <si>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</si>
  <si>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</si>
  <si>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</si>
  <si>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</si>
  <si>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</si>
  <si>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</si>
  <si>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</si>
  <si>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</si>
  <si>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</si>
  <si>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</si>
  <si>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</si>
  <si>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</si>
  <si>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</si>
  <si>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</si>
  <si>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</si>
  <si>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</si>
  <si>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</si>
  <si>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</si>
  <si>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</si>
  <si>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</si>
  <si>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</si>
  <si>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</si>
  <si>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</si>
  <si>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</si>
  <si>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</si>
  <si>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</si>
  <si>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</si>
  <si>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</si>
  <si>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</si>
  <si>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</si>
  <si>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</si>
  <si>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</si>
  <si>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</si>
  <si>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</si>
  <si>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</si>
  <si>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</si>
  <si>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</si>
  <si>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</si>
  <si>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</si>
  <si>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</si>
  <si>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</si>
  <si>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</si>
  <si>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</si>
  <si>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</si>
  <si>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</si>
  <si>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</si>
  <si>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</si>
  <si>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</si>
  <si>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</si>
  <si>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</si>
  <si>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</si>
  <si>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</si>
  <si>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</si>
  <si>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</si>
  <si>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</si>
  <si>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</si>
  <si>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</si>
  <si>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</si>
  <si>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</si>
  <si>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</si>
  <si>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</si>
  <si>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</si>
  <si>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</si>
  <si>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</si>
  <si>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</si>
  <si>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</si>
  <si>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</si>
  <si>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</si>
  <si>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</si>
  <si>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</si>
  <si>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</si>
  <si>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</si>
  <si>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</si>
  <si>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</si>
  <si>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</si>
  <si>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</si>
  <si>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</si>
  <si>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</si>
  <si>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</si>
  <si>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</si>
  <si>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</si>
  <si>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</si>
  <si>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</si>
  <si>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</si>
  <si>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</si>
  <si>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</si>
  <si>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</si>
  <si>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</si>
  <si>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</si>
  <si>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</si>
  <si>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</si>
  <si>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</si>
  <si>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</si>
  <si>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</si>
  <si>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</si>
  <si>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</si>
  <si>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</si>
  <si>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</si>
  <si>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</si>
  <si>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</si>
  <si>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</si>
  <si>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</si>
  <si>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</si>
  <si>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</si>
  <si>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</si>
  <si>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</si>
  <si>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</si>
  <si>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</si>
  <si>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</si>
  <si>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</si>
  <si>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</si>
  <si>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</si>
  <si>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</si>
  <si>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</si>
  <si>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</si>
  <si>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</si>
  <si>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</si>
  <si>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</si>
  <si>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</si>
  <si>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</si>
  <si>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</si>
  <si>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</si>
  <si>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</si>
  <si>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</si>
  <si>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</si>
  <si>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</si>
  <si>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</si>
  <si>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</si>
  <si>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</si>
  <si>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</si>
  <si>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</si>
  <si>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</si>
  <si>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</si>
  <si>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</si>
  <si>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</si>
  <si>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</si>
  <si>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</si>
  <si>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</si>
  <si>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</si>
  <si>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</si>
  <si>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</si>
  <si>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</si>
  <si>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</si>
  <si>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</si>
  <si>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</si>
  <si>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</si>
  <si>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</si>
  <si>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</si>
  <si>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</si>
  <si>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</si>
  <si>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</si>
  <si>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</si>
  <si>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</si>
  <si>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</si>
  <si>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</si>
  <si>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</si>
  <si>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</si>
  <si>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</si>
  <si>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</si>
  <si>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</si>
  <si>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</si>
  <si>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</si>
  <si>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</si>
  <si>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</si>
  <si>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</si>
  <si>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</si>
  <si>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</si>
  <si>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</si>
  <si>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</si>
  <si>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</si>
  <si>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</si>
  <si>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</si>
  <si>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</si>
  <si>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</si>
  <si>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</si>
  <si>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</si>
  <si>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</si>
  <si>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</si>
  <si>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</si>
  <si>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</si>
  <si>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</si>
  <si>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</si>
  <si>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</si>
  <si>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</si>
  <si>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</si>
  <si>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</si>
  <si>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</si>
  <si>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</si>
  <si>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</si>
  <si>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</si>
  <si>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</si>
  <si>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</si>
  <si>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</si>
  <si>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</si>
  <si>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</si>
  <si>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</si>
  <si>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</si>
  <si>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</si>
  <si>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</si>
  <si>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</si>
  <si>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</si>
  <si>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</si>
  <si>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</si>
  <si>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</si>
  <si>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</si>
  <si>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</si>
  <si>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</si>
  <si>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</si>
  <si>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</si>
  <si>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</si>
  <si>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</si>
  <si>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</si>
  <si>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</si>
  <si>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</si>
  <si>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</si>
  <si>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</si>
  <si>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</si>
  <si>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</si>
  <si>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</si>
  <si>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</si>
  <si>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</si>
  <si>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</si>
  <si>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</si>
  <si>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</si>
  <si>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</si>
  <si>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</si>
  <si>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</si>
  <si>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</si>
  <si>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</si>
  <si>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</si>
  <si>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</si>
  <si>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</si>
  <si>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</si>
  <si>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</si>
  <si>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</si>
  <si>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</si>
  <si>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</si>
  <si>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</si>
  <si>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</si>
  <si>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</si>
  <si>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</si>
  <si>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</si>
  <si>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</si>
  <si>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</si>
  <si>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</si>
  <si>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</si>
  <si>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</si>
  <si>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</si>
  <si>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</si>
  <si>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</si>
  <si>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</si>
  <si>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</si>
  <si>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</si>
  <si>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</si>
  <si>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</si>
  <si>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</si>
  <si>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</si>
  <si>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</si>
  <si>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</si>
  <si>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</si>
  <si>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</si>
  <si>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</si>
  <si>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</si>
  <si>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</si>
  <si>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</si>
  <si>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</si>
  <si>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</si>
  <si>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</si>
  <si>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</si>
  <si>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</si>
  <si>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</si>
  <si>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</si>
  <si>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</si>
  <si>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</si>
  <si>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</si>
  <si>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</si>
  <si>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</si>
  <si>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</si>
  <si>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</si>
  <si>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</si>
  <si>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</si>
  <si>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</si>
  <si>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</si>
  <si>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</si>
  <si>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</si>
  <si>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</si>
  <si>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</si>
  <si>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</si>
  <si>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</si>
  <si>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</si>
  <si>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</si>
  <si>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</si>
  <si>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</si>
  <si>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</si>
  <si>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</si>
  <si>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</si>
  <si>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</si>
  <si>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</si>
  <si>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</si>
  <si>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</si>
  <si>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</si>
  <si>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</si>
  <si>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</si>
  <si>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</si>
  <si>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</si>
  <si>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</si>
  <si>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</si>
  <si>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</si>
  <si>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</si>
  <si>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</si>
  <si>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</si>
  <si>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</si>
  <si>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</si>
  <si>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</si>
  <si>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</si>
  <si>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</si>
  <si>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</si>
  <si>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</si>
  <si>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</si>
  <si>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</si>
  <si>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</si>
  <si>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</si>
  <si>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</si>
  <si>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</si>
  <si>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</si>
  <si>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</si>
  <si>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</si>
  <si>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</si>
  <si>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</si>
  <si>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</si>
  <si>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</si>
  <si>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</si>
  <si>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</si>
  <si>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</si>
  <si>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</si>
  <si>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</si>
  <si>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</si>
  <si>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</si>
  <si>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</si>
  <si>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</si>
  <si>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</si>
  <si>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</si>
  <si>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</si>
  <si>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</si>
  <si>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</si>
  <si>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</si>
  <si>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</si>
  <si>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</si>
  <si>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</si>
  <si>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</si>
  <si>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</si>
  <si>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</si>
  <si>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</si>
  <si>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</si>
  <si>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</si>
  <si>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</si>
  <si>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</si>
  <si>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</si>
  <si>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</si>
  <si>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</si>
  <si>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</si>
  <si>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</si>
  <si>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</si>
  <si>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</si>
  <si>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</si>
  <si>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</si>
  <si>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</si>
  <si>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</si>
  <si>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</si>
  <si>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</si>
  <si>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</si>
  <si>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</si>
  <si>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</si>
  <si>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</si>
  <si>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</si>
  <si>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</si>
  <si>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</si>
  <si>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</si>
  <si>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</si>
  <si>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</si>
  <si>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</si>
  <si>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</si>
  <si>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</si>
  <si>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</si>
  <si>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</si>
  <si>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</si>
  <si>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</si>
  <si>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</si>
  <si>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</si>
  <si>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</si>
  <si>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</si>
  <si>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</si>
  <si>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</si>
  <si>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</si>
  <si>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</si>
  <si>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</si>
  <si>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</si>
  <si>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</si>
  <si>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</si>
  <si>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</si>
  <si>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</si>
  <si>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</si>
  <si>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</si>
  <si>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</si>
  <si>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</si>
  <si>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</si>
  <si>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</si>
  <si>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</si>
  <si>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</si>
  <si>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</si>
  <si>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</si>
  <si>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</si>
  <si>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</si>
  <si>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</si>
  <si>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</si>
  <si>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</si>
  <si>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</si>
  <si>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</si>
  <si>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</si>
  <si>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</si>
  <si>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</si>
  <si>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</si>
  <si>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</si>
  <si>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</si>
  <si>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</si>
  <si>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</si>
  <si>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</si>
  <si>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</si>
  <si>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</si>
  <si>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</si>
  <si>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</si>
  <si>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</si>
  <si>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</si>
  <si>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</si>
  <si>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</si>
  <si>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</si>
  <si>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</si>
  <si>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</si>
  <si>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</si>
  <si>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</si>
  <si>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</si>
  <si>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</si>
  <si>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</si>
  <si>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</si>
  <si>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</si>
  <si>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</si>
  <si>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</si>
  <si>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</si>
  <si>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</si>
  <si>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</si>
  <si>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</si>
  <si>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</si>
  <si>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</si>
  <si>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</si>
  <si>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</si>
  <si>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</si>
  <si>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</si>
  <si>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</si>
  <si>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</si>
  <si>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</si>
  <si>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</si>
  <si>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</si>
  <si>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</si>
  <si>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</si>
  <si>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</si>
  <si>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</si>
  <si>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</si>
  <si>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</si>
  <si>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</si>
  <si>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</si>
  <si>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</si>
  <si>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</si>
  <si>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</si>
  <si>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</si>
  <si>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</si>
  <si>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</si>
  <si>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</si>
  <si>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</si>
  <si>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</si>
  <si>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</si>
  <si>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</si>
  <si>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</si>
  <si>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</si>
  <si>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</si>
  <si>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</si>
  <si>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</si>
  <si>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</si>
  <si>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</si>
  <si>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</si>
  <si>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</si>
  <si>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</si>
  <si>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</si>
  <si>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</si>
  <si>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</si>
  <si>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</si>
  <si>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</si>
  <si>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</si>
  <si>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</si>
  <si>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</si>
  <si>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</si>
  <si>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</si>
  <si>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</si>
  <si>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</si>
  <si>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</si>
  <si>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</si>
  <si>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</si>
  <si>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</si>
  <si>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</si>
  <si>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</si>
  <si>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</si>
  <si>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</si>
  <si>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</si>
  <si>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</si>
  <si>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</si>
  <si>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</si>
  <si>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</si>
  <si>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</si>
  <si>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</si>
  <si>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</si>
  <si>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</si>
  <si>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</si>
  <si>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</si>
  <si>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</si>
  <si>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</si>
  <si>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</si>
  <si>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</si>
  <si>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</si>
  <si>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</si>
  <si>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</si>
  <si>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</si>
  <si>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</si>
  <si>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</si>
  <si>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</si>
  <si>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</si>
  <si>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</si>
  <si>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</si>
  <si>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</si>
  <si>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</si>
  <si>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</si>
  <si>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</si>
  <si>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</si>
  <si>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</si>
  <si>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</si>
  <si>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</si>
  <si>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</si>
  <si>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</si>
  <si>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</si>
  <si>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</si>
  <si>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</si>
  <si>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</si>
  <si>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</si>
  <si>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</si>
  <si>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</si>
  <si>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</si>
  <si>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</si>
  <si>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</si>
  <si>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</si>
  <si>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</si>
  <si>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</si>
  <si>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</si>
  <si>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</si>
  <si>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</si>
  <si>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</si>
  <si>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</si>
  <si>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</si>
  <si>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</si>
  <si>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</si>
  <si>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</si>
  <si>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</si>
  <si>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</si>
  <si>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</si>
  <si>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</si>
  <si>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</si>
  <si>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</si>
  <si>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</si>
  <si>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</si>
  <si>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</si>
  <si>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</si>
  <si>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</si>
  <si>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</si>
  <si>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</si>
  <si>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</si>
  <si>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</si>
  <si>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</si>
  <si>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</si>
  <si>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</si>
  <si>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</si>
  <si>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</si>
  <si>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</si>
  <si>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</si>
  <si>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</si>
  <si>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</si>
  <si>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</si>
  <si>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</si>
  <si>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</si>
  <si>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</si>
  <si>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</si>
  <si>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</si>
  <si>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</si>
  <si>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</si>
  <si>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</si>
  <si>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</si>
  <si>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</si>
  <si>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</si>
  <si>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</si>
  <si>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</si>
  <si>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</si>
  <si>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</si>
  <si>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</si>
  <si>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</si>
  <si>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</si>
  <si>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</si>
  <si>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</si>
  <si>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</si>
  <si>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</si>
  <si>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</si>
  <si>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</si>
  <si>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</si>
  <si>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</si>
  <si>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</si>
  <si>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</si>
  <si>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</si>
  <si>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</si>
  <si>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</si>
  <si>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</si>
  <si>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</si>
  <si>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</si>
  <si>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</si>
  <si>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</si>
  <si>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</si>
  <si>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</si>
  <si>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</si>
  <si>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</si>
  <si>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</si>
  <si>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</si>
  <si>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</si>
  <si>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</si>
  <si>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</si>
  <si>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</si>
  <si>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</si>
  <si>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</si>
  <si>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</si>
  <si>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</si>
  <si>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</si>
  <si>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</si>
  <si>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</si>
  <si>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</si>
  <si>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</si>
  <si>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</si>
  <si>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</si>
  <si>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</si>
  <si>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</si>
  <si>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</si>
  <si>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</si>
  <si>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</si>
  <si>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</si>
  <si>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</si>
  <si>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</si>
  <si>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</si>
  <si>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</si>
  <si>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</si>
  <si>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</si>
  <si>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</si>
  <si>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</si>
  <si>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</si>
  <si>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</si>
  <si>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</si>
  <si>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</si>
  <si>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</si>
  <si>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</si>
  <si>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</si>
  <si>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</si>
  <si>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</si>
  <si>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</si>
  <si>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</si>
  <si>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</si>
  <si>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</si>
  <si>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</si>
  <si>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</si>
  <si>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</si>
  <si>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</si>
  <si>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</si>
  <si>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</si>
  <si>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</si>
  <si>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</si>
  <si>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</si>
  <si>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</si>
  <si>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</si>
  <si>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</si>
  <si>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</si>
  <si>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</si>
  <si>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</si>
  <si>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</si>
  <si>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</si>
  <si>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</si>
  <si>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</si>
  <si>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</si>
  <si>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</si>
  <si>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</si>
  <si>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</si>
  <si>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</si>
  <si>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</si>
  <si>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</si>
  <si>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</si>
  <si>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</si>
  <si>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</si>
  <si>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</si>
  <si>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</si>
  <si>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</si>
  <si>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</si>
  <si>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</si>
  <si>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</si>
  <si>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</si>
  <si>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</si>
  <si>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</si>
  <si>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</si>
  <si>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</si>
  <si>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</si>
  <si>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</si>
  <si>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</si>
  <si>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</si>
  <si>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</si>
  <si>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</si>
  <si>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</si>
  <si>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</si>
  <si>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</si>
  <si>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</si>
  <si>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</si>
  <si>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</si>
  <si>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</si>
  <si>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</si>
  <si>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</si>
  <si>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</si>
  <si>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</si>
  <si>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</si>
  <si>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</si>
  <si>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</si>
  <si>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</si>
  <si>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</si>
  <si>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</si>
  <si>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</si>
  <si>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</si>
  <si>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</si>
  <si>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</si>
  <si>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</si>
  <si>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</si>
  <si>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</si>
  <si>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</si>
  <si>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</si>
  <si>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</si>
  <si>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</si>
  <si>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</si>
  <si>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</si>
  <si>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</si>
  <si>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</si>
  <si>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</si>
  <si>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</si>
  <si>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</si>
  <si>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</si>
  <si>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</si>
  <si>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</si>
  <si>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</si>
  <si>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</si>
  <si>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</si>
  <si>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</si>
  <si>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</si>
  <si>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</si>
  <si>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</si>
  <si>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</si>
  <si>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</si>
  <si>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</si>
  <si>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</si>
  <si>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</si>
  <si>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</si>
  <si>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</si>
  <si>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</si>
  <si>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</si>
  <si>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</si>
  <si>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</si>
  <si>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</si>
  <si>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</si>
  <si>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</si>
  <si>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</si>
  <si>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</si>
  <si>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</si>
  <si>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</si>
  <si>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</si>
  <si>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</si>
  <si>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</si>
  <si>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</si>
  <si>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</si>
  <si>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</si>
  <si>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</si>
  <si>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</si>
  <si>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</si>
  <si>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</si>
  <si>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</si>
  <si>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</si>
  <si>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</si>
  <si>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</si>
  <si>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</si>
  <si>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</si>
  <si>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</si>
  <si>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</si>
  <si>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</si>
  <si>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</si>
  <si>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</si>
  <si>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</si>
  <si>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</si>
  <si>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</si>
  <si>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</si>
  <si>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</si>
  <si>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</si>
  <si>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</si>
  <si>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</si>
  <si>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</si>
  <si>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</si>
  <si>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</si>
  <si>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</si>
  <si>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</si>
  <si>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</si>
  <si>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</si>
  <si>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</si>
  <si>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</si>
  <si>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</si>
  <si>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</si>
  <si>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</si>
  <si>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</si>
  <si>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</si>
  <si>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</si>
  <si>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</si>
  <si>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</si>
  <si>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</si>
  <si>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</si>
  <si>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</si>
  <si>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</si>
  <si>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</si>
  <si>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</si>
  <si>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</si>
  <si>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</si>
  <si>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</si>
  <si>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</si>
  <si>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</si>
  <si>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</si>
  <si>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</si>
  <si>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</si>
  <si>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</si>
  <si>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</si>
  <si>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</si>
  <si>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</si>
  <si>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</si>
  <si>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</si>
  <si>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</si>
  <si>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</si>
  <si>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</si>
  <si>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</si>
  <si>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</si>
  <si>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</si>
  <si>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</si>
  <si>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</si>
  <si>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</si>
  <si>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</si>
  <si>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</si>
  <si>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</si>
  <si>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</si>
  <si>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</si>
  <si>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</si>
  <si>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</si>
  <si>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</si>
  <si>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</si>
  <si>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</si>
  <si>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</si>
  <si>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</si>
  <si>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</si>
  <si>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</si>
  <si>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</si>
  <si>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</si>
  <si>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</si>
  <si>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</si>
  <si>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</si>
  <si>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</si>
  <si>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</si>
  <si>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</si>
  <si>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</si>
  <si>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</si>
  <si>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</si>
  <si>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</si>
  <si>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</si>
  <si>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</si>
  <si>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</si>
  <si>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</si>
  <si>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</si>
  <si>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</si>
  <si>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</si>
  <si>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</si>
  <si>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</si>
  <si>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</si>
  <si>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</si>
  <si>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</si>
  <si>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</si>
  <si>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</si>
  <si>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</si>
  <si>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</si>
  <si>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</si>
  <si>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</si>
  <si>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</si>
  <si>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</si>
  <si>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</si>
  <si>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</si>
  <si>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</si>
  <si>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</si>
  <si>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</si>
  <si>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</si>
  <si>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</si>
  <si>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</si>
  <si>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</si>
  <si>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</si>
  <si>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</si>
  <si>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</si>
  <si>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</si>
  <si>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</si>
  <si>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</si>
  <si>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</si>
  <si>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</si>
  <si>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</si>
  <si>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</si>
  <si>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</si>
  <si>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</si>
  <si>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</si>
  <si>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</si>
  <si>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</si>
  <si>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</si>
  <si>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</si>
  <si>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</si>
  <si>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</si>
  <si>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</si>
  <si>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</si>
  <si>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</si>
  <si>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</si>
  <si>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</si>
  <si>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</si>
  <si>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</si>
  <si>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</si>
  <si>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</si>
  <si>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</si>
  <si>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</si>
  <si>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</si>
  <si>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</si>
  <si>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</si>
  <si>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</si>
  <si>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</si>
  <si>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</si>
  <si>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</si>
  <si>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</si>
  <si>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</si>
  <si>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</si>
  <si>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</si>
  <si>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</si>
  <si>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</si>
  <si>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</si>
  <si>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</si>
  <si>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</si>
  <si>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</si>
  <si>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</si>
  <si>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</si>
  <si>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</si>
  <si>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</si>
  <si>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</si>
  <si>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</si>
  <si>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</si>
  <si>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</si>
  <si>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</si>
  <si>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</si>
  <si>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</si>
  <si>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</si>
  <si>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</si>
  <si>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</si>
  <si>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</si>
  <si>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</si>
  <si>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</si>
  <si>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</si>
  <si>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</si>
  <si>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</si>
  <si>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</si>
  <si>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</si>
  <si>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</si>
  <si>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</si>
  <si>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</si>
  <si>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</si>
  <si>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</si>
  <si>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</si>
  <si>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</si>
  <si>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</si>
  <si>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</si>
  <si>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</si>
  <si>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</si>
  <si>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</si>
  <si>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</si>
  <si>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</si>
  <si>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</si>
  <si>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</si>
  <si>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</si>
  <si>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</si>
  <si>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</si>
  <si>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</si>
  <si>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</si>
  <si>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</si>
  <si>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</si>
  <si>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</si>
  <si>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</si>
  <si>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</si>
  <si>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</si>
  <si>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</si>
  <si>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</si>
  <si>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</si>
  <si>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</si>
  <si>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</si>
  <si>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</si>
  <si>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</si>
  <si>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</si>
  <si>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</si>
  <si>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</si>
  <si>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</si>
  <si>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</si>
  <si>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</si>
  <si>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</si>
  <si>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</si>
  <si>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</si>
  <si>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</si>
  <si>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</si>
  <si>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</si>
  <si>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</si>
  <si>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</si>
  <si>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</si>
  <si>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</si>
  <si>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</si>
  <si>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</si>
  <si>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</si>
  <si>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</si>
  <si>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</si>
  <si>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</si>
  <si>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</si>
  <si>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</si>
  <si>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</si>
  <si>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</si>
  <si>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</si>
  <si>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</si>
  <si>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</si>
  <si>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</si>
  <si>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</si>
  <si>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</si>
  <si>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</si>
  <si>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</si>
  <si>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</si>
  <si>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</si>
  <si>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</si>
  <si>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</si>
  <si>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</si>
  <si>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</si>
  <si>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</si>
  <si>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</si>
  <si>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</si>
  <si>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</si>
  <si>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</si>
  <si>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</si>
  <si>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</si>
  <si>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</si>
  <si>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</si>
  <si>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</si>
  <si>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</si>
  <si>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</si>
  <si>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</si>
  <si>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</si>
  <si>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</si>
  <si>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</si>
  <si>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</si>
  <si>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</si>
  <si>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</si>
  <si>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</si>
  <si>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</si>
  <si>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</si>
  <si>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</si>
  <si>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</si>
  <si>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</si>
  <si>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</si>
  <si>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</si>
  <si>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</si>
  <si>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</si>
  <si>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</si>
  <si>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</si>
  <si>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</si>
  <si>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</si>
  <si>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</si>
  <si>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</si>
  <si>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</si>
  <si>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</si>
  <si>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</si>
  <si>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</si>
  <si>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</si>
  <si>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</si>
  <si>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</si>
  <si>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</si>
  <si>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</si>
  <si>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</si>
  <si>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</si>
  <si>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</si>
  <si>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</si>
  <si>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</si>
  <si>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</si>
  <si>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</si>
  <si>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</si>
  <si>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</si>
  <si>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</si>
  <si>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</si>
  <si>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</si>
  <si>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</si>
  <si>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</si>
  <si>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</si>
  <si>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</si>
  <si>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</si>
  <si>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</si>
  <si>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</si>
  <si>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</si>
  <si>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</si>
  <si>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</si>
  <si>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</si>
  <si>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</si>
  <si>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</si>
  <si>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</si>
  <si>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</si>
  <si>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</si>
  <si>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</si>
  <si>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</si>
  <si>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</si>
  <si>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</si>
  <si>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</si>
  <si>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</si>
  <si>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</si>
  <si>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</si>
  <si>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</si>
  <si>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</si>
  <si>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</si>
  <si>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</si>
  <si>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</si>
  <si>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</si>
  <si>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</si>
  <si>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</si>
  <si>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</si>
  <si>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</si>
  <si>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</si>
  <si>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</si>
  <si>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</si>
  <si>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</si>
  <si>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</si>
  <si>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</si>
  <si>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</si>
  <si>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</si>
  <si>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</si>
  <si>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</si>
  <si>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</si>
  <si>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</si>
  <si>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</si>
  <si>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</si>
  <si>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</si>
  <si>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</si>
  <si>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</si>
  <si>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</si>
  <si>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</si>
  <si>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</si>
  <si>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</si>
  <si>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</si>
  <si>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</si>
  <si>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</si>
  <si>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</si>
  <si>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</si>
  <si>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</si>
  <si>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</si>
  <si>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</si>
  <si>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</si>
  <si>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</si>
  <si>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</si>
  <si>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</si>
  <si>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</si>
  <si>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</si>
  <si>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</si>
  <si>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</si>
  <si>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</si>
  <si>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</si>
  <si>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</si>
  <si>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</si>
  <si>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</si>
  <si>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</si>
  <si>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</si>
  <si>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</si>
  <si>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</si>
  <si>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</si>
  <si>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</si>
  <si>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</si>
  <si>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</si>
  <si>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</si>
  <si>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</si>
  <si>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</si>
  <si>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</si>
  <si>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</si>
  <si>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</si>
  <si>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</si>
  <si>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</si>
  <si>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</si>
  <si>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</si>
  <si>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</si>
  <si>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</si>
  <si>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</si>
  <si>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</si>
  <si>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</si>
  <si>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</si>
  <si>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</si>
  <si>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</si>
  <si>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</si>
  <si>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</si>
  <si>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</si>
  <si>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</si>
  <si>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</si>
  <si>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</si>
  <si>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</si>
  <si>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</si>
  <si>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</si>
  <si>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</si>
  <si>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</si>
  <si>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</si>
  <si>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</si>
  <si>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</si>
  <si>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</si>
  <si>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</si>
  <si>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</si>
  <si>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</si>
  <si>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</si>
  <si>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</si>
  <si>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</si>
  <si>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</si>
  <si>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</si>
  <si>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</si>
  <si>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</si>
  <si>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</si>
  <si>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</si>
  <si>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</si>
  <si>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</si>
  <si>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</si>
  <si>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</si>
  <si>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</si>
  <si>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</si>
  <si>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</si>
  <si>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</si>
  <si>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</si>
  <si>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</si>
  <si>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</si>
  <si>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</si>
  <si>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</si>
  <si>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</si>
  <si>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</si>
  <si>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</si>
  <si>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</si>
  <si>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</si>
  <si>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</si>
  <si>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</si>
  <si>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</si>
  <si>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</si>
  <si>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</si>
  <si>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</si>
  <si>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</si>
  <si>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</si>
  <si>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</si>
  <si>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</si>
  <si>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</si>
  <si>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</si>
  <si>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</si>
  <si>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</si>
  <si>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</si>
  <si>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</si>
  <si>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</si>
  <si>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</si>
  <si>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</si>
  <si>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</si>
  <si>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</si>
  <si>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</si>
  <si>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</si>
  <si>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</si>
  <si>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</si>
  <si>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</si>
  <si>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</si>
  <si>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</si>
  <si>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</si>
  <si>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</si>
  <si>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</si>
  <si>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</si>
  <si>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</si>
  <si>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</si>
  <si>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</si>
  <si>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</si>
  <si>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</si>
  <si>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</si>
  <si>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</si>
  <si>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</si>
  <si>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</si>
  <si>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</si>
  <si>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</si>
  <si>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</si>
  <si>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</si>
  <si>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</si>
  <si>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</si>
  <si>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</si>
  <si>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</si>
  <si>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</si>
  <si>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</si>
  <si>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</si>
  <si>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</si>
  <si>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</si>
  <si>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</si>
  <si>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</si>
  <si>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</si>
  <si>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</si>
  <si>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</si>
  <si>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</si>
  <si>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</si>
  <si>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</si>
  <si>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</si>
  <si>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</si>
  <si>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</si>
  <si>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</si>
  <si>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</si>
  <si>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</si>
  <si>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</si>
  <si>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</si>
  <si>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</si>
  <si>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</si>
  <si>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</si>
  <si>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</si>
  <si>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</si>
  <si>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</si>
  <si>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</si>
  <si>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</si>
  <si>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</si>
  <si>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</si>
  <si>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</si>
  <si>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</si>
  <si>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</si>
  <si>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</si>
  <si>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</si>
  <si>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</si>
  <si>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</si>
  <si>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</si>
  <si>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</si>
  <si>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</si>
  <si>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</si>
  <si>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</si>
  <si>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</si>
  <si>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</si>
  <si>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</si>
  <si>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</si>
  <si>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</si>
  <si>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</si>
  <si>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</si>
  <si>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</si>
  <si>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</si>
  <si>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</si>
  <si>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</si>
  <si>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</si>
  <si>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</si>
  <si>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</si>
  <si>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</si>
  <si>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</si>
  <si>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</si>
  <si>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</si>
  <si>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</si>
  <si>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</si>
  <si>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</si>
  <si>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</si>
  <si>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</si>
  <si>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</si>
  <si>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</si>
  <si>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</si>
  <si>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</si>
  <si>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</si>
  <si>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</si>
  <si>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</si>
  <si>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</si>
  <si>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</si>
  <si>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</si>
  <si>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</si>
  <si>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</si>
  <si>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</si>
  <si>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</si>
  <si>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</si>
  <si>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</si>
  <si>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</si>
  <si>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</si>
  <si>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</si>
  <si>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</si>
  <si>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</si>
  <si>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</si>
  <si>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</si>
  <si>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</si>
  <si>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</si>
  <si>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</si>
  <si>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</si>
  <si>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</si>
  <si>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</si>
  <si>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</si>
  <si>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</si>
  <si>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</si>
  <si>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</si>
  <si>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</si>
  <si>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</si>
  <si>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</si>
  <si>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</si>
  <si>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</si>
  <si>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</si>
  <si>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</si>
  <si>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</si>
  <si>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</si>
  <si>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</si>
  <si>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</si>
  <si>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</si>
  <si>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</si>
  <si>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</si>
  <si>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</si>
  <si>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</si>
  <si>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</si>
  <si>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</si>
  <si>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</si>
  <si>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</si>
  <si>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</si>
  <si>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</si>
  <si>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</si>
  <si>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</si>
  <si>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</si>
  <si>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</si>
  <si>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</si>
  <si>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</si>
  <si>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</si>
  <si>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</si>
  <si>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</si>
  <si>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</si>
  <si>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</si>
  <si>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</si>
  <si>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</si>
  <si>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</si>
  <si>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</si>
  <si>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</si>
  <si>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</si>
  <si>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</si>
  <si>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</si>
  <si>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</si>
  <si>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</si>
  <si>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</si>
  <si>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</si>
  <si>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</si>
  <si>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</si>
  <si>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</si>
  <si>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</si>
  <si>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</si>
  <si>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</si>
  <si>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</si>
  <si>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</si>
  <si>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</si>
  <si>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</si>
  <si>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</si>
  <si>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</si>
  <si>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</si>
  <si>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</si>
  <si>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</si>
  <si>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</si>
  <si>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</si>
  <si>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</si>
  <si>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</si>
  <si>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</si>
  <si>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</si>
  <si>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</si>
  <si>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</si>
  <si>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</si>
  <si>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</si>
  <si>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</si>
  <si>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</si>
  <si>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</si>
  <si>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</si>
  <si>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</si>
  <si>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</si>
  <si>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</si>
  <si>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</si>
  <si>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</si>
  <si>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</si>
  <si>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</si>
  <si>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</si>
  <si>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</si>
  <si>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</si>
  <si>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</si>
  <si>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</si>
  <si>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</si>
  <si>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</si>
  <si>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</si>
  <si>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</si>
  <si>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</si>
  <si>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</si>
  <si>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</si>
  <si>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</si>
  <si>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</si>
  <si>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</si>
  <si>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</si>
  <si>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</si>
  <si>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</si>
  <si>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</si>
  <si>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</si>
  <si>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</si>
  <si>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</si>
  <si>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</si>
  <si>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</si>
  <si>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</si>
  <si>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</si>
  <si>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</si>
  <si>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</si>
  <si>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</si>
  <si>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</si>
  <si>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</si>
  <si>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</si>
  <si>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</si>
  <si>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</si>
  <si>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</si>
  <si>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</si>
  <si>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</si>
  <si>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</si>
  <si>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</si>
  <si>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</si>
  <si>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</si>
  <si>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</si>
  <si>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</si>
  <si>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</si>
  <si>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</si>
  <si>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</si>
  <si>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</si>
  <si>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</si>
  <si>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</si>
  <si>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</si>
  <si>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</si>
  <si>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</si>
  <si>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</si>
  <si>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</si>
  <si>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</si>
  <si>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</si>
  <si>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</si>
  <si>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</si>
  <si>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</si>
  <si>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</si>
  <si>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</si>
  <si>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</si>
  <si>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</si>
  <si>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</si>
  <si>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</si>
  <si>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</si>
  <si>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</si>
  <si>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</si>
  <si>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</si>
  <si>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</si>
  <si>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</si>
  <si>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</si>
  <si>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</si>
  <si>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</si>
  <si>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</si>
  <si>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</si>
  <si>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</si>
  <si>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</si>
  <si>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</si>
  <si>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</si>
  <si>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</si>
  <si>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</si>
  <si>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</si>
  <si>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</si>
  <si>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</si>
  <si>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</si>
  <si>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</si>
  <si>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</si>
  <si>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</si>
  <si>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</si>
  <si>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</si>
  <si>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</si>
  <si>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</si>
  <si>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</si>
  <si>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</si>
  <si>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</si>
  <si>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</si>
  <si>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</si>
  <si>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</si>
  <si>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</si>
  <si>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</si>
  <si>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</si>
  <si>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</si>
  <si>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</si>
  <si>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</si>
  <si>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</si>
  <si>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</si>
  <si>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</si>
  <si>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</si>
  <si>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</si>
  <si>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</si>
  <si>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</si>
  <si>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</si>
  <si>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</si>
  <si>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</si>
  <si>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</si>
  <si>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</si>
  <si>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</si>
  <si>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</si>
  <si>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</si>
  <si>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</si>
  <si>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</si>
  <si>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</si>
  <si>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</si>
  <si>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</si>
  <si>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</si>
  <si>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</si>
  <si>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</si>
  <si>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</si>
  <si>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</si>
  <si>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</si>
  <si>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</si>
  <si>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</si>
  <si>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</si>
  <si>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</si>
  <si>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</si>
  <si>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</si>
  <si>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</si>
  <si>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</si>
  <si>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</si>
  <si>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</si>
  <si>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</si>
  <si>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</si>
  <si>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</si>
  <si>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</si>
  <si>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</si>
  <si>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</si>
  <si>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</si>
  <si>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</si>
  <si>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</si>
  <si>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</si>
  <si>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</si>
  <si>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</si>
  <si>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</si>
  <si>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</si>
  <si>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</si>
  <si>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</si>
  <si>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</si>
  <si>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</si>
  <si>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</si>
  <si>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</si>
  <si>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</si>
  <si>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</si>
  <si>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</si>
  <si>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</si>
  <si>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</si>
  <si>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</si>
  <si>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</si>
  <si>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</si>
  <si>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</si>
  <si>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</si>
  <si>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</si>
  <si>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</si>
  <si>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</si>
  <si>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</si>
  <si>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</si>
  <si>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</si>
  <si>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</si>
  <si>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</si>
  <si>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</si>
  <si>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</si>
  <si>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</si>
  <si>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</si>
  <si>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</si>
  <si>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</si>
  <si>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</si>
  <si>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</si>
  <si>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</si>
  <si>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</si>
  <si>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</si>
  <si>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</si>
  <si>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</si>
  <si>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</si>
  <si>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</si>
  <si>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</si>
  <si>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</si>
  <si>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</si>
  <si>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</si>
  <si>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</si>
  <si>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</si>
  <si>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</si>
  <si>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</si>
  <si>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</si>
  <si>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</si>
  <si>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</si>
  <si>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</si>
  <si>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</si>
  <si>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</si>
  <si>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</si>
  <si>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</si>
  <si>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</si>
  <si>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</si>
  <si>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</si>
  <si>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</si>
  <si>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</si>
  <si>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</si>
  <si>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</si>
  <si>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</si>
  <si>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</si>
  <si>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</si>
  <si>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</si>
  <si>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</si>
  <si>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</si>
  <si>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</si>
  <si>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</si>
  <si>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</si>
  <si>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</si>
  <si>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</si>
  <si>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</si>
  <si>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</si>
  <si>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</si>
  <si>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</si>
  <si>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</si>
  <si>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</si>
  <si>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</si>
  <si>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</si>
  <si>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</si>
  <si>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</si>
  <si>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</si>
  <si>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</si>
  <si>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</si>
  <si>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</si>
  <si>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</si>
  <si>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</si>
  <si>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</si>
  <si>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</si>
  <si>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</si>
  <si>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</si>
  <si>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</si>
  <si>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</si>
  <si>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</si>
  <si>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</si>
  <si>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</si>
  <si>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</si>
  <si>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</si>
  <si>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</si>
  <si>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</si>
  <si>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</si>
  <si>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</si>
  <si>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</si>
  <si>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</si>
  <si>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</si>
  <si>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</si>
  <si>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</si>
  <si>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</si>
  <si>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</si>
  <si>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</si>
  <si>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</si>
  <si>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</si>
  <si>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</si>
  <si>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</si>
  <si>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</si>
  <si>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</si>
  <si>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</si>
  <si>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</si>
  <si>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</si>
  <si>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</si>
  <si>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</si>
  <si>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</si>
  <si>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</si>
  <si>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</si>
  <si>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</si>
  <si>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</si>
  <si>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</si>
  <si>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</si>
  <si>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</si>
  <si>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</si>
  <si>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</si>
  <si>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</si>
  <si>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</si>
  <si>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</si>
  <si>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</si>
  <si>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</si>
  <si>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</si>
  <si>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</si>
  <si>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</si>
  <si>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</si>
  <si>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</si>
  <si>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</si>
  <si>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</si>
  <si>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</si>
  <si>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</si>
  <si>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</si>
  <si>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</si>
  <si>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</si>
  <si>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</si>
  <si>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</si>
  <si>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</si>
  <si>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</si>
  <si>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</si>
  <si>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</si>
  <si>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</si>
  <si>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</si>
  <si>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</si>
  <si>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</si>
  <si>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</si>
  <si>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</si>
  <si>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</si>
  <si>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</si>
  <si>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</si>
  <si>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</si>
  <si>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</si>
  <si>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</si>
  <si>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</si>
  <si>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</si>
  <si>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</si>
  <si>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</si>
  <si>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</si>
  <si>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</si>
  <si>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</si>
  <si>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</si>
  <si>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</si>
  <si>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</si>
  <si>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</si>
  <si>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</si>
  <si>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</si>
  <si>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</si>
  <si>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</si>
  <si>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</si>
  <si>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</si>
  <si>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</si>
  <si>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</si>
  <si>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</si>
  <si>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</si>
  <si>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</si>
  <si>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</si>
  <si>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</si>
  <si>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</si>
  <si>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</si>
  <si>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</si>
  <si>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</si>
  <si>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</si>
  <si>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</si>
  <si>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</si>
  <si>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</si>
  <si>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</si>
  <si>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</si>
  <si>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</si>
  <si>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</si>
  <si>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</si>
  <si>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</si>
  <si>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</si>
  <si>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</si>
  <si>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</si>
  <si>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</si>
  <si>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</si>
  <si>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</si>
  <si>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</si>
  <si>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</si>
  <si>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</si>
  <si>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</si>
  <si>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</si>
  <si>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</si>
  <si>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</si>
  <si>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</si>
  <si>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</si>
  <si>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</si>
  <si>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</si>
  <si>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</si>
  <si>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</si>
  <si>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</si>
  <si>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</si>
  <si>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</si>
  <si>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</si>
  <si>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</si>
  <si>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</si>
  <si>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</si>
  <si>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</si>
  <si>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</si>
  <si>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</si>
  <si>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</si>
  <si>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</si>
  <si>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</si>
  <si>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</si>
  <si>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</si>
  <si>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</si>
  <si>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</si>
  <si>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</si>
  <si>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</si>
  <si>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</si>
  <si>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</si>
  <si>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</si>
  <si>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</si>
  <si>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</si>
  <si>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</si>
  <si>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</si>
  <si>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</si>
  <si>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</si>
  <si>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</si>
  <si>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</si>
  <si>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</si>
  <si>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</si>
  <si>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</si>
  <si>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</si>
  <si>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</si>
  <si>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</si>
  <si>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</si>
  <si>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</si>
  <si>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</si>
  <si>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</si>
  <si>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</si>
  <si>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</si>
  <si>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</si>
  <si>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</si>
  <si>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</si>
  <si>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</si>
  <si>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</si>
  <si>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</si>
  <si>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</si>
  <si>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</si>
  <si>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</si>
  <si>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</si>
  <si>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</si>
  <si>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</si>
  <si>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</si>
  <si>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</si>
  <si>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</si>
  <si>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</si>
  <si>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</si>
  <si>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</si>
  <si>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</si>
  <si>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</si>
  <si>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</si>
  <si>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</si>
  <si>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</si>
  <si>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</si>
  <si>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</si>
  <si>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</si>
  <si>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</si>
  <si>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</si>
  <si>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</si>
  <si>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</si>
  <si>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</si>
  <si>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</si>
  <si>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</si>
  <si>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</si>
  <si>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</si>
  <si>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</si>
  <si>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</si>
  <si>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</si>
  <si>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</si>
  <si>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</si>
  <si>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</si>
  <si>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</si>
  <si>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</si>
  <si>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</si>
  <si>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</si>
  <si>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</si>
  <si>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</si>
  <si>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</si>
  <si>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</si>
  <si>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</si>
  <si>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</si>
  <si>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</si>
  <si>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</si>
  <si>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</si>
  <si>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</si>
  <si>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</si>
  <si>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</si>
  <si>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</si>
  <si>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</si>
  <si>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</si>
  <si>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</si>
  <si>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</si>
  <si>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</si>
  <si>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</si>
  <si>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</si>
  <si>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</si>
  <si>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</si>
  <si>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</si>
  <si>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</si>
  <si>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</si>
  <si>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</si>
  <si>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</si>
  <si>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</si>
  <si>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</si>
  <si>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</si>
  <si>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</si>
  <si>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</si>
  <si>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</si>
  <si>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</si>
  <si>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</si>
  <si>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</si>
  <si>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</si>
  <si>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</si>
  <si>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</si>
  <si>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</si>
  <si>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</si>
  <si>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</si>
  <si>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</si>
  <si>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</si>
  <si>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</si>
  <si>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</si>
  <si>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</si>
  <si>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</si>
  <si>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</si>
  <si>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</si>
  <si>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</si>
  <si>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</si>
  <si>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</si>
  <si>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</si>
  <si>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</si>
  <si>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</si>
  <si>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</si>
  <si>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</si>
  <si>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</si>
  <si>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</si>
  <si>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</si>
  <si>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</si>
  <si>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</si>
  <si>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</si>
  <si>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</si>
  <si>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</si>
  <si>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</si>
  <si>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</si>
  <si>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</si>
  <si>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</si>
  <si>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</si>
  <si>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</si>
  <si>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</si>
  <si>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</si>
  <si>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</si>
  <si>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</si>
  <si>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</si>
  <si>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</si>
  <si>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</si>
  <si>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</si>
  <si>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</si>
  <si>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</si>
  <si>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</si>
  <si>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</si>
  <si>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</si>
  <si>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</si>
  <si>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</si>
  <si>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</si>
  <si>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</si>
  <si>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</si>
  <si>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</si>
  <si>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</si>
  <si>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</si>
  <si>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</si>
  <si>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</si>
  <si>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</si>
  <si>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</si>
  <si>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</si>
  <si>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</si>
  <si>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</si>
  <si>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</si>
  <si>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</si>
  <si>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</si>
  <si>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</si>
  <si>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</si>
  <si>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</si>
  <si>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</si>
  <si>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</si>
  <si>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</si>
  <si>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</si>
  <si>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</si>
  <si>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</si>
  <si>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</si>
  <si>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</si>
  <si>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</si>
  <si>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</si>
  <si>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</si>
  <si>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</si>
  <si>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</si>
  <si>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</si>
  <si>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</si>
  <si>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</si>
  <si>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</si>
  <si>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</si>
  <si>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</si>
  <si>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</si>
  <si>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</si>
  <si>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</si>
  <si>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</si>
  <si>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</si>
  <si>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</si>
  <si>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</si>
  <si>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</si>
  <si>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</si>
  <si>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</si>
  <si>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</si>
  <si>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</si>
  <si>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</si>
  <si>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</si>
  <si>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</si>
  <si>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</si>
  <si>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</si>
  <si>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</si>
  <si>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</si>
  <si>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</si>
  <si>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</si>
  <si>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</si>
  <si>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</si>
  <si>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</si>
  <si>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</si>
  <si>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</si>
  <si>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</si>
  <si>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</si>
  <si>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</si>
  <si>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</si>
  <si>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</si>
  <si>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</si>
  <si>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</si>
  <si>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</si>
  <si>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</si>
  <si>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</si>
  <si>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</si>
  <si>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</si>
  <si>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</si>
  <si>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</si>
  <si>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</si>
  <si>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</si>
  <si>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</si>
  <si>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</si>
  <si>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</si>
  <si>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</si>
  <si>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</si>
  <si>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</si>
  <si>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</si>
  <si>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</si>
  <si>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</si>
  <si>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</si>
  <si>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</si>
  <si>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</si>
  <si>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</si>
  <si>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</si>
  <si>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</si>
  <si>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</si>
  <si>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</si>
  <si>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</si>
  <si>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</si>
  <si>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</si>
  <si>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</si>
  <si>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</si>
  <si>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</si>
  <si>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</si>
  <si>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</si>
  <si>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</si>
  <si>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</si>
  <si>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</si>
  <si>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</si>
  <si>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</si>
  <si>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</si>
  <si>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</si>
  <si>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</si>
  <si>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</si>
  <si>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</si>
  <si>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</si>
  <si>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</si>
  <si>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</si>
  <si>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</si>
  <si>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</si>
  <si>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</si>
  <si>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</si>
  <si>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</si>
  <si>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</si>
  <si>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</si>
  <si>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</si>
  <si>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</si>
  <si>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</si>
  <si>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</si>
  <si>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</si>
  <si>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</si>
  <si>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</si>
  <si>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</si>
  <si>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</si>
  <si>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</si>
  <si>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</si>
  <si>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</si>
  <si>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</si>
  <si>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</si>
  <si>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</si>
  <si>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</si>
  <si>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</si>
  <si>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</si>
  <si>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</si>
  <si>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</si>
  <si>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</si>
  <si>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</si>
  <si>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</si>
  <si>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</si>
  <si>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</si>
  <si>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</si>
  <si>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</si>
  <si>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</si>
  <si>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</si>
  <si>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</si>
  <si>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</si>
  <si>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</si>
  <si>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</si>
  <si>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</si>
  <si>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</si>
  <si>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</si>
  <si>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</si>
  <si>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</si>
  <si>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</si>
  <si>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</si>
  <si>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</si>
  <si>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</si>
  <si>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</si>
  <si>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</si>
  <si>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</si>
  <si>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</si>
  <si>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</si>
  <si>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</si>
  <si>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</si>
  <si>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</si>
  <si>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</si>
  <si>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</si>
  <si>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</si>
  <si>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</si>
  <si>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</si>
  <si>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</si>
  <si>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</si>
  <si>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</si>
  <si>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</si>
  <si>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</si>
  <si>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</si>
  <si>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</si>
  <si>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</si>
  <si>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</si>
  <si>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</si>
  <si>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</si>
  <si>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</si>
  <si>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</si>
  <si>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</si>
  <si>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</si>
  <si>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</si>
  <si>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</si>
  <si>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</si>
  <si>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</si>
  <si>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</si>
  <si>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</si>
  <si>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</si>
  <si>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</si>
  <si>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</si>
  <si>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</si>
  <si>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</si>
  <si>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</si>
  <si>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</si>
  <si>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</si>
  <si>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</si>
  <si>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</si>
  <si>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</si>
  <si>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</si>
  <si>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</si>
  <si>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</si>
  <si>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</si>
  <si>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</si>
  <si>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</si>
  <si>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</si>
  <si>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</si>
  <si>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</si>
  <si>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</si>
  <si>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</si>
  <si>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</si>
  <si>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</si>
  <si>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</si>
  <si>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</si>
  <si>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</si>
  <si>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</si>
  <si>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</si>
  <si>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</si>
  <si>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</si>
  <si>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</si>
  <si>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</si>
  <si>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</si>
  <si>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</si>
  <si>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</si>
  <si>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</si>
  <si>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</si>
  <si>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</si>
  <si>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</si>
  <si>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</si>
  <si>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</si>
  <si>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</si>
  <si>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</si>
  <si>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</si>
  <si>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</si>
  <si>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</si>
  <si>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</si>
  <si>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</si>
  <si>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</si>
  <si>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</si>
  <si>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</si>
  <si>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</si>
  <si>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</si>
  <si>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</si>
  <si>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</si>
  <si>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</si>
  <si>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</si>
  <si>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</si>
  <si>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</si>
  <si>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</si>
  <si>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</si>
  <si>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</si>
  <si>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</si>
  <si>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</si>
  <si>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</si>
  <si>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</si>
  <si>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</si>
  <si>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</si>
  <si>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</si>
  <si>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</si>
  <si>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</si>
  <si>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</si>
  <si>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</si>
  <si>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</si>
  <si>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</si>
  <si>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</si>
  <si>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</si>
  <si>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</si>
  <si>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</si>
  <si>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</si>
  <si>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</si>
  <si>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</si>
  <si>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</si>
  <si>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</si>
  <si>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</si>
  <si>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</si>
  <si>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</si>
  <si>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</si>
  <si>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</si>
  <si>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</si>
  <si>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</si>
  <si>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</si>
  <si>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</si>
  <si>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</si>
  <si>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</si>
  <si>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</si>
  <si>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</si>
  <si>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</si>
  <si>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</si>
  <si>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</si>
  <si>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</si>
  <si>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</si>
  <si>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</si>
  <si>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</si>
  <si>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</si>
  <si>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</si>
  <si>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</si>
  <si>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</si>
  <si>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</si>
  <si>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</si>
  <si>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</si>
  <si>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</si>
  <si>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</si>
  <si>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</si>
  <si>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</si>
  <si>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</si>
  <si>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</si>
  <si>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</si>
  <si>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</si>
  <si>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</si>
  <si>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</si>
  <si>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</si>
  <si>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</si>
  <si>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</si>
  <si>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</si>
  <si>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</si>
  <si>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</si>
  <si>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</si>
  <si>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</si>
  <si>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</si>
  <si>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</si>
  <si>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</si>
  <si>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</si>
  <si>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</si>
  <si>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</si>
  <si>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</si>
  <si>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</si>
  <si>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</si>
  <si>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</si>
  <si>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</si>
  <si>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</si>
  <si>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</si>
  <si>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</si>
  <si>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</si>
  <si>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</si>
  <si>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</si>
  <si>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</si>
  <si>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</si>
  <si>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</si>
  <si>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</si>
  <si>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</si>
  <si>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</si>
  <si>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</si>
  <si>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</si>
  <si>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</si>
  <si>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</si>
  <si>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</si>
  <si>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</si>
  <si>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</si>
  <si>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</si>
  <si>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</si>
  <si>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</si>
  <si>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</si>
  <si>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</si>
  <si>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</si>
  <si>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</si>
  <si>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</si>
  <si>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</si>
  <si>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</si>
  <si>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</si>
  <si>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</si>
  <si>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</si>
  <si>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</si>
  <si>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</si>
  <si>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</si>
  <si>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</si>
  <si>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</si>
  <si>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</si>
  <si>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</si>
  <si>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</si>
  <si>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</si>
  <si>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</si>
  <si>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</si>
  <si>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</si>
  <si>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</si>
  <si>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</si>
  <si>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</si>
  <si>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</si>
  <si>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</si>
  <si>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</si>
  <si>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</si>
  <si>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</si>
  <si>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</si>
  <si>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</si>
  <si>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</si>
  <si>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</si>
  <si>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</si>
  <si>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</si>
  <si>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</si>
  <si>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</si>
  <si>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</si>
  <si>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</si>
  <si>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</si>
  <si>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</si>
  <si>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</si>
  <si>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</si>
  <si>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</si>
  <si>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</si>
  <si>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</si>
  <si>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</si>
  <si>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</si>
  <si>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</si>
  <si>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</si>
  <si>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</si>
  <si>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</si>
  <si>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</si>
  <si>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</si>
  <si>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</si>
  <si>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</si>
  <si>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</si>
  <si>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</si>
  <si>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</si>
  <si>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</si>
  <si>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</si>
  <si>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</si>
  <si>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</si>
  <si>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</si>
  <si>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</si>
  <si>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</si>
  <si>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</si>
  <si>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</si>
  <si>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</si>
  <si>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</si>
  <si>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</si>
  <si>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</si>
  <si>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</si>
  <si>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</si>
  <si>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</si>
  <si>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</si>
  <si>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</si>
  <si>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</si>
  <si>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</si>
  <si>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</si>
  <si>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</si>
  <si>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</si>
  <si>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</si>
  <si>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</si>
  <si>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</si>
  <si>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</si>
  <si>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</si>
  <si>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</si>
  <si>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</si>
  <si>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</si>
  <si>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</si>
  <si>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</si>
  <si>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</si>
  <si>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</si>
  <si>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</si>
  <si>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</si>
  <si>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</si>
  <si>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</si>
  <si>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</si>
  <si>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</si>
  <si>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</si>
  <si>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</si>
  <si>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</si>
  <si>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</si>
  <si>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</si>
  <si>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</si>
  <si>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</si>
  <si>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</si>
  <si>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</si>
  <si>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</si>
  <si>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</si>
  <si>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</si>
  <si>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</si>
  <si>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</si>
  <si>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</si>
  <si>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</si>
  <si>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</si>
  <si>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</si>
  <si>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</si>
  <si>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</si>
  <si>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</si>
  <si>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</si>
  <si>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</si>
  <si>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</si>
  <si>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</si>
  <si>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</si>
  <si>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</si>
  <si>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</si>
  <si>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</si>
  <si>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</si>
  <si>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</si>
  <si>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</si>
  <si>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</si>
  <si>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</si>
  <si>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</si>
  <si>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</si>
  <si>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</si>
  <si>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</si>
  <si>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</si>
  <si>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</si>
  <si>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</si>
  <si>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</si>
  <si>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</si>
  <si>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</si>
  <si>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</si>
  <si>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</si>
  <si>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</si>
  <si>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</si>
  <si>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</si>
  <si>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</si>
  <si>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</si>
  <si>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</si>
  <si>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</si>
  <si>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</si>
  <si>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</si>
  <si>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</si>
  <si>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</si>
  <si>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</si>
  <si>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</si>
  <si>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</si>
  <si>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</si>
  <si>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</si>
  <si>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</si>
  <si>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</si>
  <si>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</si>
  <si>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</si>
  <si>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</si>
  <si>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</si>
  <si>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</si>
  <si>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</si>
  <si>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</si>
  <si>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</si>
  <si>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</si>
  <si>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</si>
  <si>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</si>
  <si>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</si>
  <si>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</si>
  <si>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</si>
  <si>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</si>
  <si>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</si>
  <si>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</si>
  <si>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</si>
  <si>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</si>
  <si>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</si>
  <si>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</si>
  <si>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</si>
  <si>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</si>
  <si>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</si>
  <si>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</si>
  <si>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</si>
  <si>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</si>
  <si>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</si>
  <si>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</si>
  <si>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</si>
  <si>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</si>
  <si>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</si>
  <si>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</si>
  <si>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</si>
  <si>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</si>
  <si>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</si>
  <si>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</si>
  <si>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</si>
  <si>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</si>
  <si>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</si>
  <si>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</si>
  <si>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</si>
  <si>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</si>
  <si>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</si>
  <si>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</si>
  <si>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</si>
  <si>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</si>
  <si>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</si>
  <si>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</si>
  <si>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</si>
  <si>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</si>
  <si>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</si>
  <si>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</si>
  <si>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</si>
  <si>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</si>
  <si>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</si>
  <si>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</si>
  <si>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</si>
  <si>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</si>
  <si>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</si>
  <si>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</si>
  <si>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</si>
  <si>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</si>
  <si>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</si>
  <si>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</si>
  <si>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</si>
  <si>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</si>
  <si>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</si>
  <si>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</si>
  <si>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</si>
  <si>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</si>
  <si>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</si>
  <si>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</si>
  <si>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</si>
  <si>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</si>
  <si>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</si>
  <si>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</si>
  <si>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</si>
  <si>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</si>
  <si>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</si>
  <si>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</si>
  <si>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</si>
  <si>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</si>
  <si>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</si>
  <si>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</si>
  <si>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</si>
  <si>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</si>
  <si>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</si>
  <si>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</si>
  <si>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</si>
  <si>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</si>
  <si>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</si>
  <si>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</si>
  <si>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</si>
  <si>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</si>
  <si>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</si>
  <si>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</si>
  <si>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</si>
  <si>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</si>
  <si>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</si>
  <si>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</si>
  <si>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</si>
  <si>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</si>
  <si>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</si>
  <si>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</si>
  <si>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</si>
  <si>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</si>
  <si>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</si>
  <si>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</si>
  <si>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</si>
  <si>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</si>
  <si>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</si>
  <si>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</si>
  <si>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</si>
  <si>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</si>
  <si>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</si>
  <si>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</si>
  <si>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</si>
  <si>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</si>
  <si>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</si>
  <si>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</si>
  <si>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</si>
  <si>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</si>
  <si>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</si>
  <si>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</si>
  <si>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</si>
  <si>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</si>
  <si>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</si>
  <si>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</si>
  <si>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</si>
  <si>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</si>
  <si>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</si>
  <si>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</si>
  <si>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</si>
  <si>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</si>
  <si>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</si>
  <si>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</si>
  <si>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</si>
  <si>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</si>
  <si>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</si>
  <si>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</si>
  <si>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</si>
  <si>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</si>
  <si>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</si>
  <si>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</si>
  <si>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</si>
  <si>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</si>
  <si>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</si>
  <si>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</si>
  <si>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</si>
  <si>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</si>
  <si>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</si>
  <si>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</si>
  <si>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</si>
  <si>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</si>
  <si>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</si>
  <si>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</si>
  <si>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</si>
  <si>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</si>
  <si>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</si>
  <si>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</si>
  <si>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</si>
  <si>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</si>
  <si>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</si>
  <si>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</si>
  <si>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</si>
  <si>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</si>
  <si>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</si>
  <si>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</si>
  <si>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</si>
  <si>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</si>
  <si>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</si>
  <si>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</si>
  <si>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</si>
  <si>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</si>
  <si>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</si>
  <si>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</si>
  <si>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</si>
  <si>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</si>
  <si>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</si>
  <si>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</si>
  <si>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</si>
  <si>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</si>
  <si>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</si>
  <si>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</si>
  <si>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</si>
  <si>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</si>
  <si>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</si>
  <si>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</si>
  <si>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</si>
  <si>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</si>
  <si>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</si>
  <si>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</si>
  <si>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</si>
  <si>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</si>
  <si>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</si>
  <si>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</si>
  <si>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</si>
  <si>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</si>
  <si>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</si>
  <si>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</si>
  <si>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</si>
  <si>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</si>
  <si>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</si>
  <si>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</si>
  <si>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</si>
  <si>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</si>
  <si>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</si>
  <si>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</si>
  <si>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</si>
  <si>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</si>
  <si>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</si>
  <si>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</si>
  <si>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</si>
  <si>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</si>
  <si>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</si>
  <si>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</si>
  <si>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</si>
  <si>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</si>
  <si>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</si>
  <si>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</si>
  <si>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</si>
  <si>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</si>
  <si>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</si>
  <si>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</si>
  <si>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</si>
  <si>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</si>
  <si>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</si>
  <si>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</si>
  <si>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</si>
  <si>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</si>
  <si>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</si>
  <si>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</si>
  <si>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</si>
  <si>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</si>
  <si>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</si>
  <si>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</si>
  <si>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</si>
  <si>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</si>
  <si>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</si>
  <si>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</si>
  <si>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</si>
  <si>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</si>
  <si>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</si>
  <si>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</si>
  <si>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</si>
  <si>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</si>
  <si>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</si>
  <si>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</si>
  <si>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</si>
  <si>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</si>
  <si>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</si>
  <si>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</si>
  <si>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</si>
  <si>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</si>
  <si>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</si>
  <si>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</si>
  <si>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</si>
  <si>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</si>
  <si>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</si>
  <si>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</si>
  <si>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</si>
  <si>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</si>
  <si>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</si>
  <si>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</si>
  <si>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</si>
  <si>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</si>
  <si>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</si>
  <si>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</si>
  <si>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</si>
  <si>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</si>
  <si>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</si>
  <si>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</si>
  <si>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</si>
  <si>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</si>
  <si>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</si>
  <si>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</si>
  <si>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</si>
  <si>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</si>
  <si>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</si>
  <si>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</si>
  <si>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</si>
  <si>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</si>
  <si>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</si>
  <si>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</si>
  <si>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</si>
  <si>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</si>
  <si>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</si>
  <si>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</si>
  <si>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</si>
  <si>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</si>
  <si>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</si>
  <si>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</si>
  <si>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</si>
  <si>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</si>
  <si>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</si>
  <si>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</si>
  <si>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</si>
  <si>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</si>
  <si>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</si>
  <si>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</si>
  <si>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</si>
  <si>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</si>
  <si>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</si>
  <si>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</si>
  <si>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</si>
  <si>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</si>
  <si>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</si>
  <si>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</si>
  <si>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</si>
  <si>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</si>
  <si>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</si>
  <si>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</si>
  <si>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</si>
  <si>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</si>
  <si>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</si>
  <si>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</si>
  <si>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</si>
  <si>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</si>
  <si>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</si>
  <si>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</si>
  <si>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</si>
  <si>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</si>
  <si>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</si>
  <si>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</si>
  <si>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</si>
  <si>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</si>
  <si>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</si>
  <si>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</si>
  <si>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</si>
  <si>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</si>
  <si>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</si>
  <si>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</si>
  <si>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</si>
  <si>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</si>
  <si>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</si>
  <si>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</si>
  <si>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</si>
  <si>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</si>
  <si>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</si>
  <si>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</si>
  <si>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</si>
  <si>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</si>
  <si>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</si>
  <si>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</si>
  <si>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</si>
  <si>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</si>
  <si>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</si>
  <si>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</si>
  <si>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</si>
  <si>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</si>
  <si>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</si>
  <si>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</si>
  <si>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</si>
  <si>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</si>
  <si>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</si>
  <si>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</si>
  <si>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</si>
  <si>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</si>
  <si>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</si>
  <si>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</si>
  <si>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</si>
  <si>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</si>
  <si>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</si>
  <si>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</si>
  <si>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</si>
  <si>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</si>
  <si>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</si>
  <si>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</si>
  <si>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</si>
  <si>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</si>
  <si>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</si>
  <si>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</si>
  <si>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</si>
  <si>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</si>
  <si>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</si>
  <si>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</si>
  <si>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</si>
  <si>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</si>
  <si>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</si>
  <si>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</si>
  <si>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</si>
  <si>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</si>
  <si>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</si>
  <si>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</si>
  <si>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</si>
  <si>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</si>
  <si>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</si>
  <si>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</si>
  <si>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</si>
  <si>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</si>
  <si>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</si>
  <si>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</si>
  <si>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</si>
  <si>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</si>
  <si>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</si>
  <si>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</si>
  <si>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</si>
  <si>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</si>
  <si>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</si>
  <si>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</si>
  <si>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</si>
  <si>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</si>
  <si>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</si>
  <si>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</si>
  <si>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</si>
  <si>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</si>
  <si>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</si>
  <si>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</si>
  <si>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</si>
  <si>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</si>
  <si>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</si>
  <si>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</si>
  <si>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</si>
  <si>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</si>
  <si>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</si>
  <si>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</si>
  <si>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</si>
  <si>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</si>
  <si>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</si>
  <si>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</si>
  <si>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</si>
  <si>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</si>
  <si>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</si>
  <si>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</si>
  <si>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</si>
  <si>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</si>
  <si>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</si>
  <si>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</si>
  <si>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</si>
  <si>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</si>
  <si>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</si>
  <si>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</si>
  <si>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</si>
  <si>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</si>
  <si>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</si>
  <si>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</si>
  <si>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</si>
  <si>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</si>
  <si>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</si>
  <si>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</si>
  <si>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</si>
  <si>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</si>
  <si>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</si>
  <si>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</si>
  <si>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</si>
  <si>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</si>
  <si>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</si>
  <si>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</si>
  <si>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</si>
  <si>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</si>
  <si>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</si>
  <si>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</si>
  <si>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</si>
  <si>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</si>
  <si>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</si>
  <si>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</si>
  <si>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</si>
  <si>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</si>
  <si>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</si>
  <si>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</si>
  <si>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</si>
  <si>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</si>
  <si>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</si>
  <si>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</si>
  <si>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</si>
  <si>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</si>
  <si>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</si>
  <si>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</si>
  <si>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</si>
  <si>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</si>
  <si>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</si>
  <si>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</si>
  <si>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</si>
  <si>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</si>
  <si>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</si>
  <si>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</si>
  <si>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</si>
  <si>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</si>
  <si>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</si>
  <si>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</si>
  <si>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</si>
  <si>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</si>
  <si>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</si>
  <si>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</si>
  <si>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</si>
  <si>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</si>
  <si>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</si>
  <si>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</si>
  <si>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</si>
  <si>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</si>
  <si>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</si>
  <si>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</si>
  <si>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</si>
  <si>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</si>
  <si>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</si>
  <si>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</si>
  <si>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</si>
  <si>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</si>
  <si>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</si>
  <si>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</si>
  <si>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</si>
  <si>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</si>
  <si>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</si>
  <si>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</si>
  <si>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</si>
  <si>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</si>
  <si>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</si>
  <si>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</si>
  <si>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</si>
  <si>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</si>
  <si>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</si>
  <si>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</si>
  <si>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</si>
  <si>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</si>
  <si>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</si>
  <si>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</si>
  <si>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</si>
  <si>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</si>
  <si>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</si>
  <si>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</si>
  <si>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</si>
  <si>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</si>
  <si>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</si>
  <si>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</si>
  <si>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</si>
  <si>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</si>
  <si>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</si>
  <si>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</si>
  <si>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</si>
  <si>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</si>
  <si>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</si>
  <si>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</si>
  <si>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</si>
  <si>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</si>
  <si>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</si>
  <si>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</si>
  <si>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</si>
  <si>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</si>
  <si>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</si>
  <si>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</si>
  <si>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</si>
  <si>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</si>
  <si>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</si>
  <si>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</si>
  <si>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</si>
  <si>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</si>
  <si>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</si>
  <si>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</si>
  <si>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</si>
  <si>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</si>
  <si>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</si>
  <si>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</si>
  <si>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</si>
  <si>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</si>
  <si>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</si>
  <si>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</si>
  <si>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</si>
  <si>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</si>
  <si>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</si>
  <si>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</si>
  <si>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</si>
  <si>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</si>
  <si>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</si>
  <si>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</si>
  <si>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</si>
  <si>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</si>
  <si>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</si>
  <si>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</si>
  <si>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</si>
  <si>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</si>
  <si>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</si>
  <si>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</si>
  <si>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</si>
  <si>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</si>
  <si>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</si>
  <si>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</si>
  <si>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</si>
  <si>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</si>
  <si>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</si>
  <si>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</si>
  <si>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</si>
  <si>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</si>
  <si>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</si>
  <si>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</si>
  <si>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</si>
  <si>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</si>
  <si>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</si>
  <si>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</si>
  <si>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</si>
  <si>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</si>
  <si>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</si>
  <si>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</si>
  <si>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</si>
  <si>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</si>
  <si>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</si>
  <si>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</si>
  <si>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</si>
  <si>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</si>
  <si>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</si>
  <si>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</si>
  <si>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</si>
  <si>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</si>
  <si>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</si>
  <si>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</si>
  <si>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</si>
  <si>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</si>
  <si>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</si>
  <si>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</si>
  <si>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</si>
  <si>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</si>
  <si>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</si>
  <si>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</si>
  <si>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</si>
  <si>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</si>
  <si>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</si>
  <si>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</si>
  <si>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</si>
  <si>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</si>
  <si>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</si>
  <si>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</si>
  <si>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</si>
  <si>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</si>
  <si>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</si>
  <si>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</si>
  <si>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</si>
  <si>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</si>
  <si>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</si>
  <si>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</si>
  <si>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</si>
  <si>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</si>
  <si>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</si>
  <si>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</si>
  <si>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</si>
  <si>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</si>
  <si>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</si>
  <si>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</si>
  <si>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</si>
  <si>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</si>
  <si>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</si>
  <si>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</si>
  <si>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</si>
  <si>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</si>
  <si>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</si>
  <si>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</si>
  <si>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</si>
  <si>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</si>
  <si>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</si>
  <si>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</si>
  <si>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</si>
  <si>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</si>
  <si>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</si>
  <si>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</si>
  <si>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</si>
  <si>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</si>
  <si>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</si>
  <si>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</si>
  <si>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</si>
  <si>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</si>
  <si>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</si>
  <si>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</si>
  <si>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</si>
  <si>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</si>
  <si>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</si>
  <si>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</si>
  <si>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</si>
  <si>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</si>
  <si>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</si>
  <si>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</si>
  <si>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</si>
  <si>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</si>
  <si>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</si>
  <si>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</si>
  <si>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</si>
  <si>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</si>
  <si>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</si>
  <si>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</si>
  <si>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</si>
  <si>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</si>
  <si>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</si>
  <si>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</si>
  <si>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</si>
  <si>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</si>
  <si>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</si>
  <si>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</si>
  <si>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</si>
  <si>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</si>
  <si>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</si>
  <si>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</si>
  <si>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</si>
  <si>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</si>
  <si>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</si>
  <si>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</si>
  <si>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</si>
  <si>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</si>
  <si>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</si>
  <si>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</si>
  <si>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</si>
  <si>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</si>
  <si>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</si>
  <si>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</si>
  <si>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</si>
  <si>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</si>
  <si>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</si>
  <si>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</si>
  <si>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</si>
  <si>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</si>
  <si>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</si>
  <si>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</si>
  <si>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</si>
  <si>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</si>
  <si>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</si>
  <si>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</si>
  <si>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</si>
  <si>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</si>
  <si>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</si>
  <si>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</si>
  <si>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</si>
  <si>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</si>
  <si>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</si>
  <si>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</si>
  <si>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</si>
  <si>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</si>
  <si>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</si>
  <si>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</si>
  <si>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</si>
  <si>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</si>
  <si>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</si>
  <si>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</si>
  <si>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</si>
  <si>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</si>
  <si>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</si>
  <si>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</si>
  <si>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</si>
  <si>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</si>
  <si>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</si>
  <si>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</si>
  <si>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</si>
  <si>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</si>
  <si>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</si>
  <si>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</si>
  <si>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</si>
  <si>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</si>
  <si>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</si>
  <si>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</si>
  <si>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</si>
  <si>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</si>
  <si>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</si>
  <si>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</si>
  <si>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</si>
  <si>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</si>
  <si>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</si>
  <si>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</si>
  <si>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</si>
  <si>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</si>
  <si>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</si>
  <si>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</si>
  <si>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</si>
  <si>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</si>
  <si>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</si>
  <si>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</si>
  <si>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</si>
  <si>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</si>
  <si>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</si>
  <si>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</si>
  <si>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</si>
  <si>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</si>
  <si>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</si>
  <si>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</si>
  <si>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</si>
  <si>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</si>
  <si>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</si>
  <si>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</si>
  <si>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</si>
  <si>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</si>
  <si>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</si>
  <si>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</si>
  <si>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</si>
  <si>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</si>
  <si>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</si>
  <si>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</si>
  <si>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</si>
  <si>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</si>
  <si>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</si>
  <si>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</si>
  <si>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</si>
  <si>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</si>
  <si>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</si>
  <si>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</si>
  <si>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</si>
  <si>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</si>
  <si>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</si>
  <si>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</si>
  <si>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</si>
  <si>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</si>
  <si>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</si>
  <si>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</si>
  <si>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</si>
  <si>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</si>
  <si>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</si>
  <si>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</si>
  <si>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</si>
  <si>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</si>
  <si>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</si>
  <si>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</si>
  <si>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</si>
  <si>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</si>
  <si>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</si>
  <si>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</si>
  <si>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</si>
  <si>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</si>
  <si>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</si>
  <si>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</si>
  <si>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</si>
  <si>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</si>
  <si>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</si>
  <si>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</si>
  <si>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</si>
  <si>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</si>
  <si>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</si>
  <si>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</si>
  <si>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</si>
  <si>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</si>
  <si>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</si>
  <si>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</si>
  <si>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</si>
  <si>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</si>
  <si>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</si>
  <si>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</si>
  <si>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</si>
  <si>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</si>
  <si>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</si>
  <si>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</si>
  <si>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</si>
  <si>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</si>
  <si>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</si>
  <si>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</si>
  <si>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</si>
  <si>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</si>
  <si>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</si>
  <si>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</si>
  <si>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</si>
  <si>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</si>
  <si>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</si>
  <si>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</si>
  <si>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</si>
  <si>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</si>
  <si>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</si>
  <si>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</si>
  <si>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</si>
  <si>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</si>
  <si>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</si>
  <si>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</si>
  <si>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</si>
  <si>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</si>
  <si>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</si>
  <si>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</si>
  <si>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</si>
  <si>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</si>
  <si>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</si>
  <si>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</si>
  <si>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</si>
  <si>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</si>
  <si>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</si>
  <si>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</si>
  <si>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</si>
  <si>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</si>
  <si>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</si>
  <si>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</si>
  <si>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</si>
  <si>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</si>
  <si>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</si>
  <si>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</si>
  <si>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</si>
  <si>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</si>
  <si>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</si>
  <si>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</si>
  <si>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</si>
  <si>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</si>
  <si>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</si>
  <si>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</si>
  <si>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</si>
  <si>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</si>
  <si>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</si>
  <si>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</si>
  <si>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</si>
  <si>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</si>
  <si>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</si>
  <si>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</si>
  <si>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</si>
  <si>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</si>
  <si>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</si>
  <si>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</si>
  <si>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</si>
  <si>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</si>
  <si>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</si>
  <si>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</si>
  <si>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</si>
  <si>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</si>
  <si>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</si>
  <si>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</si>
  <si>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</si>
  <si>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</si>
  <si>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</si>
  <si>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</si>
  <si>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</si>
  <si>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</si>
  <si>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</si>
  <si>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</si>
  <si>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</si>
  <si>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</si>
  <si>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</si>
  <si>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</si>
  <si>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</si>
  <si>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</si>
  <si>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</si>
  <si>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</si>
  <si>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</si>
  <si>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</si>
  <si>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</si>
  <si>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</si>
  <si>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</si>
  <si>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</si>
  <si>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</si>
  <si>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</si>
  <si>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</si>
  <si>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</si>
  <si>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</si>
  <si>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</si>
  <si>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</si>
  <si>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</si>
  <si>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</si>
  <si>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</si>
  <si>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</si>
  <si>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</si>
  <si>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</si>
  <si>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</si>
  <si>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</si>
  <si>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</si>
  <si>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</si>
  <si>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</si>
  <si>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</si>
  <si>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</si>
  <si>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</si>
  <si>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</si>
  <si>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</si>
  <si>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</si>
  <si>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</si>
  <si>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</si>
  <si>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</si>
  <si>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</si>
  <si>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</si>
  <si>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</si>
  <si>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</si>
  <si>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</si>
  <si>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</si>
  <si>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</si>
  <si>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</si>
  <si>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</si>
  <si>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</si>
  <si>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</si>
  <si>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</si>
  <si>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</si>
  <si>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</si>
  <si>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</si>
  <si>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</si>
  <si>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</si>
  <si>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</si>
  <si>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</si>
  <si>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</si>
  <si>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</si>
  <si>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</si>
  <si>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</si>
  <si>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</si>
  <si>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</si>
  <si>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</si>
  <si>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</si>
  <si>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</si>
  <si>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</si>
  <si>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</si>
  <si>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</si>
  <si>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</si>
  <si>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</si>
  <si>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</si>
  <si>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</si>
  <si>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</si>
  <si>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</si>
  <si>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</si>
  <si>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</si>
  <si>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</si>
  <si>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</si>
  <si>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</si>
  <si>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</si>
  <si>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</si>
  <si>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</si>
  <si>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</si>
  <si>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</si>
  <si>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</si>
  <si>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</si>
  <si>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</si>
  <si>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</si>
  <si>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</si>
  <si>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</si>
  <si>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</si>
  <si>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</si>
  <si>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</si>
  <si>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</si>
  <si>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</si>
  <si>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</si>
  <si>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</si>
  <si>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</si>
  <si>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</si>
  <si>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</si>
  <si>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</si>
  <si>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</si>
  <si>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</si>
  <si>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</si>
  <si>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</si>
  <si>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</si>
  <si>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</si>
  <si>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</si>
  <si>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</si>
  <si>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</si>
  <si>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</si>
  <si>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</si>
  <si>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</si>
  <si>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</si>
  <si>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</si>
  <si>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</si>
  <si>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</si>
  <si>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</si>
  <si>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</si>
  <si>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</si>
  <si>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</si>
  <si>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</si>
  <si>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</si>
  <si>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</si>
  <si>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</si>
  <si>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</si>
  <si>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</si>
  <si>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</si>
  <si>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</si>
  <si>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</si>
  <si>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</si>
  <si>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</si>
  <si>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</si>
  <si>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</si>
  <si>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</si>
  <si>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</si>
  <si>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</si>
  <si>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</si>
  <si>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</si>
  <si>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</si>
  <si>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</si>
  <si>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</si>
  <si>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</si>
  <si>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</si>
  <si>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</si>
  <si>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</si>
  <si>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</si>
  <si>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</si>
  <si>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</si>
  <si>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</si>
  <si>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</si>
  <si>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</si>
  <si>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</si>
  <si>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</si>
  <si>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</si>
  <si>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</si>
  <si>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</si>
  <si>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</si>
  <si>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</si>
  <si>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</si>
  <si>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</si>
  <si>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</si>
  <si>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</si>
  <si>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</si>
  <si>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</si>
  <si>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</si>
  <si>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</si>
  <si>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</si>
  <si>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</si>
  <si>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</si>
  <si>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</si>
  <si>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</si>
  <si>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</si>
  <si>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</si>
  <si>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</si>
  <si>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</si>
  <si>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</si>
  <si>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</si>
  <si>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</si>
  <si>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</si>
  <si>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</si>
  <si>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</si>
  <si>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</si>
  <si>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</si>
  <si>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</si>
  <si>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</si>
  <si>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</si>
  <si>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</si>
  <si>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</si>
  <si>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</si>
  <si>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</si>
  <si>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</si>
  <si>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</si>
  <si>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</si>
  <si>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</si>
  <si>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</si>
  <si>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</si>
  <si>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</si>
  <si>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</si>
  <si>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</si>
  <si>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</si>
  <si>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</si>
  <si>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</si>
  <si>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</si>
  <si>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</si>
  <si>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</si>
  <si>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</si>
  <si>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</si>
  <si>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</si>
  <si>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</si>
  <si>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</si>
  <si>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</si>
  <si>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</si>
  <si>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</si>
  <si>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</si>
  <si>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</si>
  <si>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</si>
  <si>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</si>
  <si>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</si>
  <si>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</si>
  <si>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</si>
  <si>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</si>
  <si>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</si>
  <si>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</si>
  <si>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</si>
  <si>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</si>
  <si>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</si>
  <si>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</si>
  <si>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</si>
  <si>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</si>
  <si>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</si>
  <si>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</si>
  <si>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</si>
  <si>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</si>
  <si>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</si>
  <si>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</si>
  <si>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</si>
  <si>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</si>
  <si>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</si>
  <si>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</si>
  <si>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</si>
  <si>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</si>
  <si>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</si>
  <si>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</si>
  <si>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</si>
  <si>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</si>
  <si>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</si>
  <si>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</si>
  <si>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</si>
  <si>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</si>
  <si>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</si>
  <si>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</si>
  <si>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</si>
  <si>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</si>
  <si>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</si>
  <si>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</si>
  <si>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</si>
  <si>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</si>
  <si>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</si>
  <si>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</si>
  <si>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</si>
  <si>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</si>
  <si>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</si>
  <si>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</si>
  <si>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</si>
  <si>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</si>
  <si>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</si>
  <si>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</si>
  <si>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</si>
  <si>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</si>
  <si>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</si>
  <si>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</si>
  <si>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</si>
  <si>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</si>
  <si>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</si>
  <si>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</si>
  <si>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</si>
  <si>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</si>
  <si>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</si>
  <si>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</si>
  <si>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</si>
  <si>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</si>
  <si>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</si>
  <si>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</si>
  <si>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</si>
  <si>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</si>
  <si>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</si>
  <si>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</si>
  <si>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</si>
  <si>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</si>
  <si>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</si>
  <si>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</si>
  <si>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</si>
  <si>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</si>
  <si>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</si>
  <si>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</si>
  <si>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</si>
  <si>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</si>
  <si>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</si>
  <si>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</si>
  <si>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</si>
  <si>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</si>
  <si>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</si>
  <si>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</si>
  <si>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</si>
  <si>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</si>
  <si>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</si>
  <si>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</si>
  <si>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</si>
  <si>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</si>
  <si>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</si>
  <si>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</si>
  <si>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</si>
  <si>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</si>
  <si>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</si>
  <si>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</si>
  <si>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</si>
  <si>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</si>
  <si>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</si>
  <si>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</si>
  <si>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</si>
  <si>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</si>
  <si>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</si>
  <si>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</si>
  <si>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</si>
  <si>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</si>
  <si>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</si>
  <si>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</si>
  <si>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</si>
  <si>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</si>
  <si>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</si>
  <si>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</si>
  <si>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</si>
  <si>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</si>
  <si>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</si>
  <si>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</si>
  <si>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</si>
  <si>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</si>
  <si>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</si>
  <si>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</si>
  <si>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</si>
  <si>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</si>
  <si>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</si>
  <si>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</si>
  <si>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</si>
  <si>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</si>
  <si>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</si>
  <si>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</si>
  <si>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</si>
  <si>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</si>
  <si>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</si>
  <si>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</si>
  <si>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</si>
  <si>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</si>
  <si>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</si>
  <si>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</si>
  <si>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</si>
  <si>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</si>
  <si>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</si>
  <si>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</si>
  <si>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</si>
  <si>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</si>
  <si>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</si>
  <si>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</si>
  <si>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</si>
  <si>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</si>
  <si>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</si>
  <si>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</si>
  <si>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</si>
  <si>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</si>
  <si>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</si>
  <si>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</si>
  <si>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</si>
  <si>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</si>
  <si>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</si>
  <si>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</si>
  <si>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</si>
  <si>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</si>
  <si>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</si>
  <si>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</si>
  <si>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</si>
  <si>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</si>
  <si>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</si>
  <si>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</si>
  <si>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</si>
  <si>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</si>
  <si>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</si>
  <si>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</si>
  <si>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</si>
  <si>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</si>
  <si>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</si>
  <si>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</si>
  <si>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</si>
  <si>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</si>
  <si>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</si>
  <si>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</si>
  <si>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</si>
  <si>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</si>
  <si>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</si>
  <si>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</si>
  <si>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</si>
  <si>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</si>
  <si>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</si>
  <si>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</si>
  <si>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</si>
  <si>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</si>
  <si>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</si>
  <si>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</si>
  <si>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</si>
  <si>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</si>
  <si>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</si>
  <si>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</si>
  <si>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</si>
  <si>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</si>
  <si>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</si>
  <si>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</si>
  <si>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</si>
  <si>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</si>
  <si>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</si>
  <si>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</si>
  <si>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</si>
  <si>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</si>
  <si>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</si>
  <si>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</si>
  <si>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</si>
  <si>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</si>
  <si>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</si>
  <si>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</si>
  <si>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</si>
  <si>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</si>
  <si>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</si>
  <si>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</si>
  <si>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</si>
  <si>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</si>
  <si>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</si>
  <si>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</si>
  <si>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</si>
  <si>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</si>
  <si>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</si>
  <si>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</si>
  <si>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</si>
  <si>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</si>
  <si>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</si>
  <si>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</si>
  <si>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</si>
  <si>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</si>
  <si>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</si>
  <si>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</si>
  <si>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</si>
  <si>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</si>
  <si>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</si>
  <si>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</si>
  <si>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</si>
  <si>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</si>
  <si>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</si>
  <si>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</si>
  <si>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</si>
  <si>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</si>
  <si>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</si>
  <si>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</si>
  <si>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</si>
  <si>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</si>
  <si>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</si>
  <si>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</si>
  <si>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</si>
  <si>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</si>
  <si>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</si>
  <si>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</si>
  <si>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</si>
  <si>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</si>
  <si>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</si>
  <si>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</si>
  <si>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</si>
  <si>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</si>
  <si>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</si>
  <si>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</si>
  <si>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</si>
  <si>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</si>
  <si>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</si>
  <si>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</si>
  <si>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</si>
  <si>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</si>
  <si>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</si>
  <si>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</si>
  <si>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</si>
  <si>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</si>
  <si>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</si>
  <si>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</si>
  <si>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</si>
  <si>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</si>
  <si>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</si>
  <si>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</si>
  <si>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</si>
  <si>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</si>
  <si>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</si>
  <si>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</si>
  <si>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</si>
  <si>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</si>
  <si>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</si>
  <si>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</si>
  <si>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</si>
  <si>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</si>
  <si>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</si>
  <si>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</si>
  <si>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</si>
  <si>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</si>
  <si>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</si>
  <si>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</si>
  <si>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</si>
  <si>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</si>
  <si>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</si>
  <si>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</si>
  <si>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</si>
  <si>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</si>
  <si>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</si>
  <si>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</si>
  <si>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</si>
  <si>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</si>
  <si>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</si>
  <si>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</si>
  <si>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</si>
  <si>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</si>
  <si>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</si>
  <si>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</si>
  <si>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</si>
  <si>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</si>
  <si>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</si>
  <si>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</si>
  <si>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</si>
  <si>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</si>
  <si>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</si>
  <si>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</si>
  <si>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</si>
  <si>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</si>
  <si>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</si>
  <si>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</si>
  <si>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</si>
  <si>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</si>
  <si>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</si>
  <si>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</si>
  <si>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</si>
  <si>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</si>
  <si>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</si>
  <si>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</si>
  <si>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</si>
  <si>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</si>
  <si>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</si>
  <si>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</si>
  <si>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</si>
  <si>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</si>
  <si>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</si>
  <si>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</si>
  <si>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</si>
  <si>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</si>
  <si>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</si>
  <si>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</si>
  <si>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</si>
  <si>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</si>
  <si>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</si>
  <si>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</si>
  <si>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</si>
  <si>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</si>
  <si>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</si>
  <si>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</si>
  <si>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</si>
  <si>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</si>
  <si>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</si>
  <si>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</si>
  <si>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</si>
  <si>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</si>
  <si>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</si>
  <si>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</si>
  <si>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</si>
  <si>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</si>
  <si>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</si>
  <si>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</si>
  <si>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</si>
  <si>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</si>
  <si>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</si>
  <si>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</si>
  <si>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</si>
  <si>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</si>
  <si>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</si>
  <si>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</si>
  <si>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</si>
  <si>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</si>
  <si>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</si>
  <si>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</si>
  <si>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</si>
  <si>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</si>
  <si>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</si>
  <si>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</si>
  <si>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</si>
  <si>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</si>
  <si>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</si>
  <si>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</si>
  <si>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</si>
  <si>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</si>
  <si>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</si>
  <si>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</si>
  <si>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</si>
  <si>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</si>
  <si>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</si>
  <si>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</si>
  <si>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</si>
  <si>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</si>
  <si>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</si>
  <si>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</si>
  <si>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</si>
  <si>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</si>
  <si>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</si>
  <si>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</si>
  <si>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</si>
  <si>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</si>
  <si>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</si>
  <si>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</si>
  <si>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</si>
  <si>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</si>
  <si>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</si>
  <si>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</si>
  <si>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</si>
  <si>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</si>
  <si>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</si>
  <si>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</si>
  <si>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</si>
  <si>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</si>
  <si>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</si>
  <si>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</si>
  <si>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</si>
  <si>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</si>
  <si>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</si>
  <si>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</si>
  <si>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</si>
  <si>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</si>
  <si>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</si>
  <si>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</si>
  <si>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</si>
  <si>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</si>
  <si>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</si>
  <si>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</si>
  <si>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</si>
  <si>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</si>
  <si>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</si>
  <si>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</si>
  <si>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</si>
  <si>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</si>
  <si>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</si>
  <si>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</si>
  <si>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</si>
  <si>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</si>
  <si>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</si>
  <si>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</si>
  <si>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</si>
  <si>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</si>
  <si>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</si>
  <si>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</si>
  <si>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</si>
  <si>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</si>
  <si>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</si>
  <si>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</si>
  <si>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</si>
  <si>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</si>
  <si>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</si>
  <si>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</si>
  <si>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</si>
  <si>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</si>
  <si>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</si>
  <si>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</si>
  <si>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</si>
  <si>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</si>
  <si>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</si>
  <si>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</si>
  <si>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</si>
  <si>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</si>
  <si>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</si>
  <si>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</si>
  <si>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</si>
  <si>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</si>
  <si>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</si>
  <si>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</si>
  <si>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</si>
  <si>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</si>
  <si>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</si>
  <si>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</si>
  <si>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</si>
  <si>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</si>
  <si>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</si>
  <si>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</si>
  <si>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</si>
  <si>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</si>
  <si>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</si>
  <si>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</si>
  <si>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</si>
  <si>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</si>
  <si>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</si>
  <si>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</si>
  <si>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</si>
  <si>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</si>
  <si>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</si>
  <si>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</si>
  <si>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</si>
  <si>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</si>
  <si>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</si>
  <si>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</si>
  <si>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</si>
  <si>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</si>
  <si>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</si>
  <si>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</si>
  <si>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</si>
  <si>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</si>
  <si>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</si>
  <si>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</si>
  <si>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</si>
  <si>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</si>
  <si>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</si>
  <si>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</si>
  <si>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</si>
  <si>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</si>
  <si>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</si>
  <si>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</si>
  <si>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</si>
  <si>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</si>
  <si>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</si>
  <si>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</si>
  <si>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</si>
  <si>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</si>
  <si>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</si>
  <si>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</si>
  <si>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</si>
  <si>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</si>
  <si>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</si>
  <si>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</si>
  <si>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</si>
  <si>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</si>
  <si>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</si>
  <si>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</si>
  <si>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</si>
  <si>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</si>
  <si>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</si>
  <si>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</si>
  <si>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</si>
  <si>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</si>
  <si>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</si>
  <si>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</si>
  <si>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</si>
  <si>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</si>
  <si>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</si>
  <si>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</si>
  <si>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</si>
  <si>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</si>
  <si>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</si>
  <si>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</si>
  <si>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</si>
  <si>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</si>
  <si>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</si>
  <si>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</si>
  <si>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</si>
  <si>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</si>
  <si>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</si>
  <si>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</si>
  <si>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</si>
  <si>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</si>
  <si>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</si>
  <si>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</si>
  <si>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</si>
  <si>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</si>
  <si>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</si>
  <si>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</si>
  <si>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</si>
  <si>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</si>
  <si>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</si>
  <si>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</si>
  <si>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</si>
  <si>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</si>
  <si>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</si>
  <si>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</si>
  <si>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</si>
  <si>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</si>
  <si>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</si>
  <si>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</si>
  <si>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</si>
  <si>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</si>
  <si>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</si>
  <si>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</si>
  <si>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</si>
  <si>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</si>
  <si>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</si>
  <si>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</si>
  <si>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</si>
  <si>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</si>
  <si>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</si>
  <si>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</si>
  <si>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</si>
  <si>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</si>
  <si>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</si>
  <si>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</si>
  <si>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</si>
  <si>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</si>
  <si>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</si>
  <si>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</si>
  <si>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</si>
  <si>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</si>
  <si>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</si>
  <si>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</si>
  <si>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</si>
  <si>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</si>
  <si>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</si>
  <si>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</si>
  <si>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</si>
  <si>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</si>
  <si>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</si>
  <si>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</si>
  <si>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</si>
  <si>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</si>
  <si>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</si>
  <si>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</si>
  <si>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</si>
  <si>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</si>
  <si>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</si>
  <si>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</si>
  <si>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</si>
  <si>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</si>
  <si>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</si>
  <si>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</si>
  <si>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</si>
  <si>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</si>
  <si>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</si>
  <si>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</si>
  <si>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</si>
  <si>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</si>
  <si>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</si>
  <si>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</si>
  <si>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</si>
  <si>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</si>
  <si>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</si>
  <si>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</si>
  <si>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</si>
  <si>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</si>
  <si>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</si>
  <si>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</si>
  <si>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</si>
  <si>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</si>
  <si>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</si>
  <si>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</si>
  <si>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</si>
  <si>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</si>
  <si>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</si>
  <si>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</si>
  <si>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</si>
  <si>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</si>
  <si>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</si>
  <si>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</si>
  <si>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</si>
  <si>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</si>
  <si>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</si>
  <si>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</si>
  <si>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</si>
  <si>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</si>
  <si>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</si>
  <si>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</si>
  <si>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</si>
  <si>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</si>
  <si>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</si>
  <si>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</si>
  <si>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</si>
  <si>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</si>
  <si>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</si>
  <si>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</si>
  <si>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</si>
  <si>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</si>
  <si>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</si>
  <si>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</si>
  <si>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</si>
  <si>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</si>
  <si>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</si>
  <si>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</si>
  <si>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</si>
  <si>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</si>
  <si>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</si>
  <si>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</si>
  <si>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</si>
  <si>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</si>
  <si>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</si>
  <si>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</si>
  <si>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</si>
  <si>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</si>
  <si>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</si>
  <si>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</si>
  <si>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</si>
  <si>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</si>
  <si>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</si>
  <si>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</si>
  <si>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</si>
  <si>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</si>
  <si>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</si>
  <si>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</si>
  <si>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</si>
  <si>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</si>
  <si>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</si>
  <si>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</si>
  <si>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</si>
  <si>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</si>
  <si>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</si>
  <si>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</si>
  <si>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</si>
  <si>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</si>
  <si>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</si>
  <si>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</si>
  <si>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</si>
  <si>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</si>
  <si>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</si>
  <si>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</si>
  <si>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</si>
  <si>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</si>
  <si>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</si>
  <si>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</si>
  <si>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</si>
  <si>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</si>
  <si>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</si>
  <si>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</si>
  <si>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</si>
  <si>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</si>
  <si>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</si>
  <si>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</si>
  <si>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</si>
  <si>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</si>
  <si>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</si>
  <si>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</si>
  <si>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</si>
  <si>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</si>
  <si>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</si>
  <si>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</si>
  <si>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</si>
  <si>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</si>
  <si>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</si>
  <si>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</si>
  <si>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</si>
  <si>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</si>
  <si>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</si>
  <si>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</si>
  <si>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</si>
  <si>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</si>
  <si>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</si>
  <si>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</si>
  <si>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</si>
  <si>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</si>
  <si>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</si>
  <si>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</si>
  <si>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</si>
  <si>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</si>
  <si>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</si>
  <si>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</si>
  <si>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</si>
  <si>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</si>
  <si>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</si>
  <si>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</si>
  <si>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</si>
  <si>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</si>
  <si>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</si>
  <si>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</si>
  <si>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</si>
  <si>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</si>
  <si>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</si>
  <si>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</si>
  <si>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</si>
  <si>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</si>
  <si>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</si>
  <si>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</si>
  <si>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</si>
  <si>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</si>
  <si>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</si>
  <si>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</si>
  <si>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</si>
  <si>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</si>
  <si>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</si>
  <si>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</si>
  <si>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</si>
  <si>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</si>
  <si>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</si>
  <si>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</si>
  <si>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</si>
  <si>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</si>
  <si>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</si>
  <si>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</si>
  <si>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</si>
  <si>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</si>
  <si>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</si>
  <si>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</si>
  <si>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</si>
  <si>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</si>
  <si>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</si>
  <si>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</si>
  <si>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</si>
  <si>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</si>
  <si>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</si>
  <si>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</si>
  <si>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</si>
  <si>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</si>
  <si>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</si>
  <si>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</si>
  <si>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</si>
  <si>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</si>
  <si>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</si>
  <si>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</si>
  <si>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</si>
  <si>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</si>
  <si>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</si>
  <si>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</si>
  <si>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</si>
  <si>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</si>
  <si>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</si>
  <si>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</si>
  <si>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</si>
  <si>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</si>
  <si>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</si>
  <si>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</si>
  <si>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</si>
  <si>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</si>
  <si>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</si>
  <si>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</si>
  <si>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</si>
  <si>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</si>
  <si>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</si>
  <si>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</si>
  <si>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</si>
  <si>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</si>
  <si>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</si>
  <si>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</si>
  <si>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</si>
  <si>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</si>
  <si>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</si>
  <si>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</si>
  <si>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</si>
  <si>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</si>
  <si>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</si>
  <si>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</si>
  <si>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</si>
  <si>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</si>
  <si>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</si>
  <si>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</si>
  <si>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</si>
  <si>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</si>
  <si>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</si>
  <si>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</si>
  <si>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</si>
  <si>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</si>
  <si>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</si>
  <si>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</si>
  <si>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</si>
  <si>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</si>
  <si>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</si>
  <si>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</si>
  <si>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</si>
  <si>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</si>
  <si>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</si>
  <si>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</si>
  <si>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</si>
  <si>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</si>
  <si>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</si>
  <si>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</si>
  <si>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</si>
  <si>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</si>
  <si>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</si>
  <si>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</si>
  <si>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</si>
  <si>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</si>
  <si>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</si>
  <si>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</si>
  <si>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</si>
  <si>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</si>
  <si>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</si>
  <si>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</si>
  <si>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</si>
  <si>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</si>
  <si>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</si>
  <si>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</si>
  <si>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</si>
  <si>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</si>
  <si>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</si>
  <si>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</si>
  <si>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</si>
  <si>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</si>
  <si>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</si>
  <si>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</si>
  <si>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</si>
  <si>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</si>
  <si>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</si>
  <si>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</si>
  <si>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</si>
  <si>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</si>
  <si>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</si>
  <si>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</si>
  <si>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</si>
  <si>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</si>
  <si>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</si>
  <si>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</si>
  <si>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</si>
  <si>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</si>
  <si>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</si>
  <si>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</si>
  <si>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</si>
  <si>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</si>
  <si>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</si>
  <si>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</si>
  <si>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</si>
  <si>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</si>
  <si>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</si>
  <si>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</si>
  <si>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</si>
  <si>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</si>
  <si>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</si>
  <si>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</si>
  <si>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</si>
  <si>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</si>
  <si>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</si>
  <si>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</si>
  <si>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</si>
  <si>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</si>
  <si>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</si>
  <si>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</si>
  <si>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</si>
  <si>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</si>
  <si>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</si>
  <si>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</si>
  <si>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</si>
  <si>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</si>
  <si>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</si>
  <si>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</si>
  <si>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</si>
  <si>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</si>
  <si>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</si>
  <si>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</si>
  <si>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</si>
  <si>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</si>
  <si>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</si>
  <si>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</si>
  <si>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</si>
  <si>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</si>
  <si>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</si>
  <si>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</si>
  <si>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</si>
  <si>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</si>
  <si>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</si>
  <si>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</si>
  <si>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</si>
  <si>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</si>
  <si>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</si>
  <si>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</si>
  <si>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</si>
  <si>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</si>
  <si>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</si>
  <si>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</si>
  <si>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</si>
  <si>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</si>
  <si>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</si>
  <si>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</si>
  <si>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</si>
  <si>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</si>
  <si>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</si>
  <si>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</si>
  <si>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</si>
  <si>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</si>
  <si>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</si>
  <si>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</si>
  <si>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</si>
  <si>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</si>
  <si>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</si>
  <si>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</si>
  <si>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</si>
  <si>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</si>
  <si>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</si>
  <si>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</si>
  <si>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</si>
  <si>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</si>
  <si>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</si>
  <si>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</si>
  <si>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</si>
  <si>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</si>
  <si>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</si>
  <si>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</si>
  <si>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</si>
  <si>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</si>
  <si>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</si>
  <si>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</si>
  <si>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</si>
  <si>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</si>
  <si>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</si>
  <si>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</si>
  <si>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</si>
  <si>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</si>
  <si>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</si>
  <si>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</si>
  <si>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</si>
  <si>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</si>
  <si>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</si>
  <si>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</si>
  <si>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</si>
  <si>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</si>
  <si>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</si>
  <si>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</si>
  <si>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</si>
  <si>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</si>
  <si>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</si>
  <si>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</si>
  <si>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</si>
  <si>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</si>
  <si>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</si>
  <si>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</si>
  <si>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</si>
  <si>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</si>
  <si>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</si>
  <si>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</si>
  <si>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</si>
  <si>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</si>
  <si>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</si>
  <si>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</si>
  <si>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</si>
  <si>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</si>
  <si>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</si>
  <si>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</si>
  <si>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</si>
  <si>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</si>
  <si>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</si>
  <si>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</si>
  <si>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</si>
  <si>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</si>
  <si>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</si>
  <si>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</si>
  <si>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</si>
  <si>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</si>
  <si>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</si>
  <si>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</si>
  <si>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</si>
  <si>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</si>
  <si>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</si>
  <si>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</si>
  <si>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</si>
  <si>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</si>
  <si>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</si>
  <si>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</si>
  <si>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</si>
  <si>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</si>
  <si>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</si>
  <si>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</si>
  <si>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</si>
  <si>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</si>
  <si>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</si>
  <si>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</si>
  <si>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</si>
  <si>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</si>
  <si>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</si>
  <si>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</si>
  <si>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</si>
  <si>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</si>
  <si>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</si>
  <si>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</si>
  <si>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</si>
  <si>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</si>
  <si>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</si>
  <si>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</si>
  <si>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</si>
  <si>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</si>
  <si>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</si>
  <si>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</si>
  <si>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</si>
  <si>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</si>
  <si>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</si>
  <si>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</si>
  <si>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</si>
  <si>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</si>
  <si>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</si>
  <si>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</si>
  <si>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</si>
  <si>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</si>
  <si>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</si>
  <si>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</si>
  <si>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</si>
  <si>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</si>
  <si>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</si>
  <si>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</si>
  <si>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</si>
  <si>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</si>
  <si>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</si>
  <si>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</si>
  <si>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</si>
  <si>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</si>
  <si>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</si>
  <si>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</si>
  <si>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</si>
  <si>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</si>
  <si>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</si>
  <si>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</si>
  <si>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</si>
  <si>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</si>
  <si>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</si>
  <si>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</si>
  <si>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</si>
  <si>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</si>
  <si>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</si>
  <si>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</si>
  <si>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</si>
  <si>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</si>
  <si>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</si>
  <si>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</si>
  <si>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</si>
  <si>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</si>
  <si>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</si>
  <si>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</si>
  <si>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</si>
  <si>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</si>
  <si>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</si>
  <si>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</si>
  <si>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</si>
  <si>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</si>
  <si>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</si>
  <si>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</si>
  <si>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</si>
  <si>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</si>
  <si>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</si>
  <si>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</si>
  <si>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</si>
  <si>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</si>
  <si>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</si>
  <si>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</si>
  <si>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</si>
  <si>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</si>
  <si>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</si>
  <si>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</si>
  <si>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</si>
  <si>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</si>
  <si>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</si>
  <si>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</si>
  <si>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</si>
  <si>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</si>
  <si>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</si>
  <si>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</si>
  <si>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</si>
  <si>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</si>
  <si>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</si>
  <si>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</si>
  <si>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</si>
  <si>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</si>
  <si>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</si>
  <si>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</si>
  <si>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</si>
  <si>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</si>
  <si>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</si>
  <si>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</si>
  <si>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</si>
  <si>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</si>
  <si>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</si>
  <si>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</si>
  <si>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</si>
  <si>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</si>
  <si>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</si>
  <si>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</si>
  <si>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</si>
  <si>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</si>
  <si>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</si>
  <si>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</si>
  <si>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</si>
  <si>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</si>
  <si>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</si>
  <si>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</si>
  <si>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</si>
  <si>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</si>
  <si>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</si>
  <si>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</si>
  <si>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</si>
  <si>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</si>
  <si>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</si>
  <si>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</si>
  <si>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</si>
  <si>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</si>
  <si>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</si>
  <si>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</si>
  <si>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</si>
  <si>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</si>
  <si>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</si>
  <si>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</si>
  <si>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</si>
  <si>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</si>
  <si>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</si>
  <si>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</si>
  <si>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</si>
  <si>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</si>
  <si>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</si>
  <si>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</si>
  <si>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</si>
  <si>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</si>
  <si>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</si>
  <si>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</si>
  <si>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</si>
  <si>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</si>
  <si>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</si>
  <si>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</si>
  <si>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</si>
  <si>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</si>
  <si>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</si>
  <si>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</si>
  <si>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</si>
  <si>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</si>
  <si>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</si>
  <si>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</si>
  <si>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</si>
  <si>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</si>
  <si>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</si>
  <si>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</si>
  <si>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</si>
  <si>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</si>
  <si>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</si>
  <si>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</si>
  <si>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</si>
  <si>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</si>
  <si>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</si>
  <si>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</si>
  <si>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</si>
  <si>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</si>
  <si>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</si>
  <si>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</si>
  <si>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</si>
  <si>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</si>
  <si>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</si>
  <si>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</si>
  <si>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</si>
  <si>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</si>
  <si>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</si>
  <si>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</si>
  <si>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</si>
  <si>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</si>
  <si>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</si>
  <si>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</si>
  <si>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</si>
  <si>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</si>
  <si>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</si>
  <si>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</si>
  <si>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</si>
  <si>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</si>
  <si>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</si>
  <si>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</si>
  <si>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</si>
  <si>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</si>
  <si>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</si>
  <si>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</si>
  <si>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</si>
  <si>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</si>
  <si>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</si>
  <si>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</si>
  <si>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</si>
  <si>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</si>
  <si>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</si>
  <si>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</si>
  <si>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</si>
  <si>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</si>
  <si>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</si>
  <si>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</si>
  <si>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</si>
  <si>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</si>
  <si>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</si>
  <si>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</si>
  <si>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</si>
  <si>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</si>
  <si>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</si>
  <si>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</si>
  <si>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</si>
  <si>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</si>
  <si>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</si>
  <si>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</si>
  <si>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</si>
  <si>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</si>
  <si>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</si>
  <si>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</si>
  <si>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</si>
  <si>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</si>
  <si>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</si>
  <si>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</si>
  <si>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</si>
  <si>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</si>
  <si>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</si>
  <si>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</si>
  <si>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</si>
  <si>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</si>
  <si>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</si>
  <si>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</si>
  <si>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</si>
  <si>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</si>
  <si>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</si>
  <si>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</si>
  <si>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</si>
  <si>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</si>
  <si>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</si>
  <si>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</si>
  <si>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</si>
  <si>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</si>
  <si>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</si>
  <si>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</si>
  <si>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</si>
  <si>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</si>
  <si>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</si>
  <si>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</si>
  <si>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</si>
  <si>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</si>
  <si>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</si>
  <si>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</si>
  <si>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</si>
  <si>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</si>
  <si>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</si>
  <si>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</si>
  <si>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</si>
  <si>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</si>
  <si>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</si>
  <si>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</si>
  <si>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</si>
  <si>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</si>
  <si>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</si>
  <si>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</si>
  <si>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</si>
  <si>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</si>
  <si>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</si>
  <si>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</si>
  <si>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</si>
  <si>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</si>
  <si>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</si>
  <si>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</si>
  <si>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</si>
  <si>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</si>
  <si>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</si>
  <si>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</si>
  <si>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</si>
  <si>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</si>
  <si>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</si>
  <si>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</si>
  <si>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</si>
  <si>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</si>
  <si>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</si>
  <si>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</si>
  <si>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</si>
  <si>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</si>
  <si>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</si>
  <si>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</si>
  <si>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</si>
  <si>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</si>
  <si>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</si>
  <si>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</si>
  <si>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</si>
  <si>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</si>
  <si>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</si>
  <si>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</si>
  <si>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</si>
  <si>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</si>
  <si>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</si>
  <si>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</si>
  <si>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</si>
  <si>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</si>
  <si>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</si>
  <si>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</si>
  <si>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</si>
  <si>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</si>
  <si>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</si>
  <si>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</si>
  <si>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</si>
  <si>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</si>
  <si>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</si>
  <si>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</si>
  <si>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</si>
  <si>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</si>
  <si>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</si>
  <si>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</si>
  <si>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</si>
  <si>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</si>
  <si>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</si>
  <si>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</si>
  <si>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</si>
  <si>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</si>
  <si>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</si>
  <si>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</si>
  <si>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</si>
  <si>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</si>
  <si>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</si>
  <si>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</si>
  <si>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</si>
  <si>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</si>
  <si>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</si>
  <si>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</si>
  <si>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</si>
  <si>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</si>
  <si>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</si>
  <si>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</si>
  <si>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</si>
  <si>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</si>
  <si>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</si>
  <si>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</si>
  <si>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</si>
  <si>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</si>
  <si>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</si>
  <si>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</si>
  <si>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</si>
  <si>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</si>
  <si>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</si>
  <si>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</si>
  <si>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</si>
  <si>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</si>
  <si>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</si>
  <si>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</si>
  <si>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</si>
  <si>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</si>
  <si>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</si>
  <si>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</si>
  <si>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</si>
  <si>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</si>
  <si>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</si>
  <si>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</si>
  <si>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</si>
  <si>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</si>
  <si>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</si>
  <si>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</si>
  <si>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</si>
  <si>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</si>
  <si>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</si>
  <si>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</si>
  <si>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</si>
  <si>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</si>
  <si>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</si>
  <si>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</si>
  <si>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</si>
  <si>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</si>
  <si>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</si>
  <si>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</si>
  <si>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</si>
  <si>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</si>
  <si>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</si>
  <si>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</si>
  <si>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</si>
  <si>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</si>
  <si>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</si>
  <si>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</si>
  <si>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</si>
  <si>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</si>
  <si>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</si>
  <si>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</si>
  <si>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</si>
  <si>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</si>
  <si>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</si>
  <si>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</si>
  <si>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</si>
  <si>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</si>
  <si>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</si>
  <si>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</si>
  <si>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</si>
  <si>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</si>
  <si>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</si>
  <si>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</si>
  <si>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</si>
  <si>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</si>
  <si>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</si>
  <si>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</si>
  <si>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</si>
  <si>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</si>
  <si>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</si>
  <si>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</si>
  <si>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</si>
  <si>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</si>
  <si>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</si>
  <si>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</si>
  <si>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</si>
  <si>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</si>
  <si>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</si>
  <si>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</si>
  <si>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</si>
  <si>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</si>
  <si>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</si>
  <si>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</si>
  <si>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</si>
  <si>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</si>
  <si>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</si>
  <si>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</si>
  <si>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</si>
  <si>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</si>
  <si>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</si>
  <si>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</si>
  <si>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</si>
  <si>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</si>
  <si>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</si>
  <si>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</si>
  <si>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</si>
  <si>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</si>
  <si>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</si>
  <si>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</si>
  <si>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</si>
  <si>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</si>
  <si>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</si>
  <si>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</si>
  <si>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</si>
  <si>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</si>
  <si>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</si>
  <si>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</si>
  <si>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</si>
  <si>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</si>
  <si>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</si>
  <si>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</si>
  <si>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</si>
  <si>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</si>
  <si>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</si>
  <si>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</si>
  <si>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</si>
  <si>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</si>
  <si>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</si>
  <si>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</si>
  <si>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</si>
  <si>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</si>
  <si>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</si>
  <si>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</si>
  <si>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</si>
  <si>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</si>
  <si>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</si>
  <si>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</si>
  <si>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</si>
  <si>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</si>
  <si>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</si>
  <si>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</si>
  <si>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</si>
  <si>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</si>
  <si>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</si>
  <si>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</si>
  <si>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</si>
  <si>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</si>
  <si>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</si>
  <si>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</si>
  <si>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</si>
  <si>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</si>
  <si>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</si>
  <si>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</si>
  <si>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</si>
  <si>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</si>
  <si>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</si>
  <si>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</si>
  <si>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</si>
  <si>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</si>
  <si>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</si>
  <si>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</si>
  <si>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</si>
  <si>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</si>
  <si>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</si>
  <si>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</si>
  <si>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</si>
  <si>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</si>
  <si>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</si>
  <si>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</si>
  <si>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</si>
  <si>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</si>
  <si>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</si>
  <si>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</si>
  <si>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</si>
  <si>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</si>
  <si>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</si>
  <si>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</si>
  <si>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</si>
  <si>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</si>
  <si>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</si>
  <si>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</si>
  <si>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</si>
  <si>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</si>
  <si>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</si>
  <si>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</si>
  <si>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</si>
  <si>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</si>
  <si>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</si>
  <si>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</si>
  <si>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</si>
  <si>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</si>
  <si>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</si>
  <si>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</si>
  <si>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</si>
  <si>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</si>
  <si>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</si>
  <si>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</si>
  <si>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</si>
  <si>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</si>
  <si>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</si>
  <si>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</si>
  <si>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</si>
  <si>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</si>
  <si>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</si>
  <si>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</si>
  <si>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</si>
  <si>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</si>
  <si>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</si>
  <si>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</si>
  <si>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</si>
  <si>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</si>
  <si>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</si>
  <si>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</si>
  <si>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</si>
  <si>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</si>
  <si>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</si>
  <si>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</si>
  <si>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</si>
  <si>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</si>
  <si>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</si>
  <si>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</si>
  <si>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</si>
  <si>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</si>
  <si>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</si>
  <si>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</si>
  <si>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</si>
  <si>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</si>
  <si>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</si>
  <si>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</si>
  <si>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</si>
  <si>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</si>
  <si>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</si>
  <si>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</si>
  <si>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</si>
  <si>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</si>
  <si>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</si>
  <si>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</si>
  <si>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</si>
  <si>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</si>
  <si>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</si>
  <si>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</si>
  <si>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</si>
  <si>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</si>
  <si>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</si>
  <si>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</si>
  <si>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</si>
  <si>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</si>
  <si>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</si>
  <si>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</si>
  <si>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</si>
  <si>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</si>
  <si>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</si>
  <si>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</si>
  <si>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</si>
  <si>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</si>
  <si>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</si>
  <si>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</si>
  <si>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</si>
  <si>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</si>
  <si>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</si>
  <si>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</si>
  <si>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</si>
  <si>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</si>
  <si>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</si>
  <si>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</si>
  <si>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</si>
  <si>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</si>
  <si>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</si>
  <si>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</si>
  <si>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</si>
  <si>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</si>
  <si>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</si>
  <si>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</si>
  <si>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</si>
  <si>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</si>
  <si>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</si>
  <si>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</si>
  <si>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</si>
  <si>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</si>
  <si>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</si>
  <si>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</si>
  <si>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</si>
  <si>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</si>
  <si>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</si>
  <si>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</si>
  <si>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</si>
  <si>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</si>
  <si>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</si>
  <si>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</si>
  <si>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</si>
  <si>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</si>
  <si>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</si>
  <si>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</si>
  <si>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</si>
  <si>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</si>
  <si>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</si>
  <si>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</si>
  <si>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</si>
  <si>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</si>
  <si>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</si>
  <si>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</si>
  <si>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</si>
  <si>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</si>
  <si>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</si>
  <si>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</si>
  <si>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</si>
  <si>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</si>
  <si>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</si>
  <si>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</si>
  <si>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</si>
  <si>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</si>
  <si>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</si>
  <si>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</si>
  <si>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</si>
  <si>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</si>
  <si>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</si>
  <si>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</si>
  <si>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</si>
  <si>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</si>
  <si>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</si>
  <si>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</si>
  <si>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</si>
  <si>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</si>
  <si>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</si>
  <si>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</si>
  <si>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</si>
  <si>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</si>
  <si>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</si>
  <si>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</si>
  <si>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</si>
  <si>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</si>
  <si>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</si>
  <si>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</si>
  <si>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</si>
  <si>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</si>
  <si>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</si>
  <si>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</si>
  <si>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</si>
  <si>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</si>
  <si>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</si>
  <si>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</si>
  <si>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</si>
  <si>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</si>
  <si>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</si>
  <si>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</si>
  <si>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</si>
  <si>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</si>
  <si>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</si>
  <si>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</si>
  <si>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</si>
  <si>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</si>
  <si>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</si>
  <si>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</si>
  <si>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</si>
  <si>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</si>
  <si>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</si>
  <si>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</si>
  <si>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</si>
  <si>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</si>
  <si>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</si>
  <si>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</si>
  <si>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</si>
  <si>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</si>
  <si>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</si>
  <si>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</si>
  <si>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</si>
  <si>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</si>
  <si>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</si>
  <si>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</si>
  <si>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</si>
  <si>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</si>
  <si>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</si>
  <si>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</si>
  <si>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</si>
  <si>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</si>
  <si>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</si>
  <si>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</si>
  <si>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</si>
  <si>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</si>
  <si>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</si>
  <si>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</si>
  <si>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</si>
  <si>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</si>
  <si>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</si>
  <si>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</si>
  <si>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</si>
  <si>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</si>
  <si>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</si>
  <si>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</si>
  <si>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</si>
  <si>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</si>
  <si>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</si>
  <si>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</si>
  <si>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</si>
  <si>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</si>
  <si>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</si>
  <si>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</si>
  <si>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</si>
  <si>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</si>
  <si>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</si>
  <si>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</si>
  <si>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</si>
  <si>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</si>
  <si>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</si>
  <si>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</si>
  <si>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</si>
  <si>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</si>
  <si>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</si>
  <si>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</si>
  <si>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</si>
  <si>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</si>
  <si>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</si>
  <si>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</si>
  <si>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</si>
  <si>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</si>
  <si>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</si>
  <si>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</si>
  <si>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</si>
  <si>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</si>
  <si>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</si>
  <si>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</si>
  <si>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</si>
  <si>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</si>
  <si>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</si>
  <si>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</si>
  <si>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</si>
  <si>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</si>
  <si>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</si>
  <si>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</si>
  <si>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</si>
  <si>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</si>
  <si>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</si>
  <si>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</si>
  <si>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</si>
  <si>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</si>
  <si>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</si>
  <si>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</si>
  <si>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</si>
  <si>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</si>
  <si>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</si>
  <si>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</si>
  <si>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</si>
  <si>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</si>
  <si>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</si>
  <si>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</si>
  <si>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</si>
  <si>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</si>
  <si>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</si>
  <si>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</si>
  <si>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</si>
  <si>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</si>
  <si>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</si>
  <si>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</si>
  <si>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</si>
  <si>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</si>
  <si>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</si>
  <si>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</si>
  <si>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</si>
  <si>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</si>
  <si>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</si>
  <si>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</si>
  <si>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</si>
  <si>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</si>
  <si>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</si>
  <si>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</si>
  <si>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</si>
  <si>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</si>
  <si>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</si>
  <si>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</si>
  <si>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</si>
  <si>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</si>
  <si>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</si>
  <si>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</si>
  <si>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</si>
  <si>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</si>
  <si>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</si>
  <si>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</si>
  <si>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</si>
  <si>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</si>
  <si>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</si>
  <si>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</si>
  <si>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</si>
  <si>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</si>
  <si>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</si>
  <si>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</si>
  <si>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</si>
  <si>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</si>
  <si>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</si>
  <si>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</si>
  <si>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</si>
  <si>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</si>
  <si>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</si>
  <si>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</si>
  <si>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</si>
  <si>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</si>
  <si>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</si>
  <si>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</si>
  <si>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</si>
  <si>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</si>
  <si>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</si>
  <si>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</si>
  <si>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</si>
  <si>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</si>
  <si>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</si>
  <si>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</si>
  <si>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</si>
  <si>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</si>
  <si>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</si>
  <si>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</si>
  <si>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</si>
  <si>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</si>
  <si>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</si>
  <si>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</si>
  <si>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</si>
  <si>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</si>
  <si>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</si>
  <si>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</si>
  <si>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</si>
  <si>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</si>
  <si>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</si>
  <si>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</si>
  <si>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</si>
  <si>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</si>
  <si>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</si>
  <si>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</si>
  <si>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</si>
  <si>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</si>
  <si>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</si>
  <si>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</si>
  <si>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</si>
  <si>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</si>
  <si>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</si>
  <si>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</si>
  <si>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</si>
  <si>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</si>
  <si>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</si>
  <si>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</si>
  <si>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</si>
  <si>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</si>
  <si>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</si>
  <si>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</si>
  <si>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</si>
  <si>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</si>
  <si>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</si>
  <si>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</si>
  <si>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</si>
  <si>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</si>
  <si>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</si>
  <si>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</si>
  <si>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</si>
  <si>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</si>
  <si>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</si>
  <si>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</si>
  <si>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</si>
  <si>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</si>
  <si>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</si>
  <si>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</si>
  <si>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</si>
  <si>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</si>
  <si>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</si>
  <si>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</si>
  <si>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</si>
  <si>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</si>
  <si>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</si>
  <si>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</si>
  <si>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</si>
  <si>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</si>
  <si>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</si>
  <si>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</si>
  <si>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</si>
  <si>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</si>
  <si>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</si>
  <si>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</si>
  <si>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</si>
  <si>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</si>
  <si>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</si>
  <si>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</si>
  <si>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</si>
  <si>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</si>
  <si>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</si>
  <si>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</si>
  <si>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</si>
  <si>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</si>
  <si>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</si>
  <si>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</si>
  <si>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</si>
  <si>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</si>
  <si>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</si>
  <si>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</si>
  <si>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</si>
  <si>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</si>
  <si>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</si>
  <si>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</si>
  <si>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</si>
  <si>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</si>
  <si>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</si>
  <si>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</si>
  <si>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</si>
  <si>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</si>
  <si>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</si>
  <si>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</si>
  <si>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</si>
  <si>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</si>
  <si>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</si>
  <si>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</si>
  <si>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</si>
  <si>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</si>
  <si>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</si>
  <si>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</si>
  <si>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</si>
  <si>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</si>
  <si>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</si>
  <si>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</si>
  <si>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</si>
  <si>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</si>
  <si>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</si>
  <si>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</si>
  <si>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</si>
  <si>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</si>
  <si>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</si>
  <si>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</si>
  <si>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</si>
  <si>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</si>
  <si>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</si>
  <si>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</si>
  <si>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</si>
  <si>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</si>
  <si>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</si>
  <si>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</si>
  <si>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</si>
  <si>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</si>
  <si>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</si>
  <si>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</si>
  <si>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</si>
  <si>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</si>
  <si>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</si>
  <si>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</si>
  <si>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</si>
  <si>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</si>
  <si>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</si>
  <si>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</si>
  <si>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</si>
  <si>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</si>
  <si>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</si>
  <si>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</si>
  <si>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</si>
  <si>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</si>
  <si>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</si>
  <si>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</si>
  <si>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</si>
  <si>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</si>
  <si>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</si>
  <si>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</si>
  <si>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</si>
  <si>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</si>
  <si>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</si>
  <si>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</si>
  <si>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</si>
  <si>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</si>
  <si>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</si>
  <si>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</si>
  <si>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</si>
  <si>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</si>
  <si>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</si>
  <si>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</si>
  <si>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</si>
  <si>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</si>
  <si>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</si>
  <si>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</si>
  <si>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</si>
  <si>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</si>
  <si>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</si>
  <si>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</si>
  <si>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</si>
  <si>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</si>
  <si>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</si>
  <si>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</si>
  <si>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</si>
  <si>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</si>
  <si>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</si>
  <si>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</si>
  <si>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</si>
  <si>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</si>
  <si>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</si>
  <si>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</si>
  <si>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</si>
  <si>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</si>
  <si>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</si>
  <si>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</si>
  <si>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</si>
  <si>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</si>
  <si>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</si>
  <si>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</si>
  <si>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</si>
  <si>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</si>
  <si>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</si>
  <si>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</si>
  <si>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</si>
  <si>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</si>
  <si>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</si>
  <si>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</si>
  <si>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</si>
  <si>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</si>
  <si>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</si>
  <si>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</si>
  <si>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</si>
  <si>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</si>
  <si>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</si>
  <si>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</si>
  <si>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</si>
  <si>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</si>
  <si>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</si>
  <si>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</si>
  <si>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</si>
  <si>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</si>
  <si>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</si>
  <si>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</si>
  <si>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</si>
  <si>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</si>
  <si>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</si>
  <si>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</si>
  <si>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</si>
  <si>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</si>
  <si>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</si>
  <si>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</si>
  <si>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</si>
  <si>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</si>
  <si>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</si>
  <si>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</si>
  <si>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</si>
  <si>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</si>
  <si>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</si>
  <si>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</si>
  <si>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</si>
  <si>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</si>
  <si>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</si>
  <si>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</si>
  <si>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</si>
  <si>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</si>
  <si>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</si>
  <si>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</si>
  <si>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</si>
  <si>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</si>
  <si>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</si>
  <si>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</si>
  <si>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</si>
  <si>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</si>
  <si>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</si>
  <si>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</si>
  <si>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</si>
  <si>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</si>
  <si>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</si>
  <si>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</si>
  <si>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</si>
  <si>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</si>
  <si>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</si>
  <si>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</si>
  <si>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</si>
  <si>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</si>
  <si>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</si>
  <si>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</si>
  <si>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</si>
  <si>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</si>
  <si>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</si>
  <si>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</si>
  <si>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</si>
  <si>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</si>
  <si>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</si>
  <si>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</si>
  <si>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</si>
  <si>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</si>
  <si>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</si>
  <si>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</si>
  <si>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</si>
  <si>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</si>
  <si>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</si>
  <si>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</si>
  <si>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</si>
  <si>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</si>
  <si>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</si>
  <si>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</si>
  <si>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</si>
  <si>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</si>
  <si>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</si>
  <si>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</si>
  <si>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</si>
  <si>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</si>
  <si>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</si>
  <si>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</si>
  <si>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</si>
  <si>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</si>
  <si>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</si>
  <si>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</si>
  <si>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</si>
  <si>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</si>
  <si>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</si>
  <si>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</si>
  <si>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</si>
  <si>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</si>
  <si>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</si>
  <si>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</si>
  <si>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</si>
  <si>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</si>
  <si>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</si>
  <si>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</si>
  <si>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</si>
  <si>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</si>
  <si>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</si>
  <si>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</si>
  <si>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</si>
  <si>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</si>
  <si>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</si>
  <si>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</si>
  <si>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</si>
  <si>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</si>
  <si>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</si>
  <si>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</si>
  <si>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</si>
  <si>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</si>
  <si>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</si>
  <si>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</si>
  <si>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</si>
  <si>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</si>
  <si>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</si>
  <si>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</si>
  <si>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</si>
  <si>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</si>
  <si>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</si>
  <si>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</si>
  <si>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</si>
  <si>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</si>
  <si>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</si>
  <si>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</si>
  <si>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</si>
  <si>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</si>
  <si>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</si>
  <si>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</si>
  <si>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</si>
  <si>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</si>
  <si>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</si>
  <si>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</si>
  <si>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</si>
  <si>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</si>
  <si>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</si>
  <si>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</si>
  <si>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</si>
  <si>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</si>
  <si>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</si>
  <si>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</si>
  <si>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</si>
  <si>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</si>
  <si>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</si>
  <si>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</si>
  <si>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</si>
  <si>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</si>
  <si>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</si>
  <si>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</si>
  <si>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</si>
  <si>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</si>
  <si>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</si>
  <si>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</si>
  <si>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</si>
  <si>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</si>
  <si>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</si>
  <si>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</si>
  <si>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</si>
  <si>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</si>
  <si>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</si>
  <si>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</si>
  <si>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</si>
  <si>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</si>
  <si>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</si>
  <si>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</si>
  <si>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</si>
  <si>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</si>
  <si>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</si>
  <si>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</si>
  <si>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</si>
  <si>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</si>
  <si>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</si>
  <si>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</si>
  <si>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</si>
  <si>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</si>
  <si>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</si>
  <si>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</si>
  <si>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</si>
  <si>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</si>
  <si>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</si>
  <si>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</si>
  <si>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</si>
  <si>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</si>
  <si>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</si>
  <si>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</si>
  <si>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</si>
  <si>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</si>
  <si>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</si>
  <si>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</si>
  <si>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</si>
  <si>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</si>
  <si>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</si>
  <si>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</si>
  <si>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</si>
  <si>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</si>
  <si>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</si>
  <si>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</si>
  <si>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</si>
  <si>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</si>
  <si>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</si>
  <si>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</si>
  <si>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</si>
  <si>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</si>
  <si>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</si>
  <si>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</si>
  <si>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</si>
  <si>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</si>
  <si>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</si>
  <si>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</si>
  <si>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</si>
  <si>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</si>
  <si>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</si>
  <si>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</si>
  <si>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</si>
  <si>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</si>
  <si>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</si>
  <si>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</si>
  <si>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</si>
  <si>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</si>
  <si>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</si>
  <si>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</si>
  <si>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</si>
  <si>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</si>
  <si>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</si>
  <si>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</si>
  <si>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</si>
  <si>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</si>
  <si>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</si>
  <si>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</si>
  <si>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</si>
  <si>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</si>
  <si>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</si>
  <si>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</si>
  <si>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</si>
  <si>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</si>
  <si>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</si>
  <si>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</si>
  <si>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</si>
  <si>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</si>
  <si>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</si>
  <si>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</si>
  <si>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</si>
  <si>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</si>
  <si>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</si>
  <si>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</si>
  <si>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</si>
  <si>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</si>
  <si>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</si>
  <si>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</si>
  <si>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</si>
  <si>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</si>
  <si>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</si>
  <si>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</si>
  <si>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</si>
  <si>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</si>
  <si>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</si>
  <si>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</si>
  <si>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</si>
  <si>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</si>
  <si>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</si>
  <si>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</si>
  <si>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</si>
  <si>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</si>
  <si>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</si>
  <si>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</si>
  <si>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</si>
  <si>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</si>
  <si>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</si>
  <si>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</si>
  <si>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</si>
  <si>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</si>
  <si>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</si>
  <si>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</si>
  <si>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</si>
  <si>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</si>
  <si>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</si>
  <si>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</si>
  <si>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</si>
  <si>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</si>
  <si>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</si>
  <si>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</si>
  <si>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</si>
  <si>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</si>
  <si>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</si>
  <si>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</si>
  <si>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</si>
  <si>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</si>
  <si>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</si>
  <si>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</si>
  <si>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</si>
  <si>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</si>
  <si>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</si>
  <si>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</si>
  <si>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</si>
  <si>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</si>
  <si>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</si>
  <si>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</si>
  <si>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</si>
  <si>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</si>
  <si>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</si>
  <si>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</si>
  <si>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</si>
  <si>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</si>
  <si>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</si>
  <si>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</si>
  <si>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</si>
  <si>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</si>
  <si>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</si>
  <si>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</si>
  <si>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</si>
  <si>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</si>
  <si>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</si>
  <si>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</si>
  <si>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</si>
  <si>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</si>
  <si>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</si>
  <si>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</si>
  <si>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</si>
  <si>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</si>
  <si>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</si>
  <si>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</si>
  <si>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</si>
  <si>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</si>
  <si>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</si>
  <si>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</si>
  <si>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</si>
  <si>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</si>
  <si>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</si>
  <si>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</si>
  <si>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</si>
  <si>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</si>
  <si>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</si>
  <si>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</si>
  <si>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</si>
  <si>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</si>
  <si>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</si>
  <si>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</si>
  <si>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</si>
  <si>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</si>
  <si>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</si>
  <si>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</si>
  <si>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</si>
  <si>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</si>
  <si>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</si>
  <si>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</si>
  <si>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</si>
  <si>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</si>
  <si>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</si>
  <si>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</si>
  <si>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</si>
  <si>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</si>
  <si>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</si>
  <si>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</si>
  <si>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</si>
  <si>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</si>
  <si>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</si>
  <si>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</si>
  <si>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</si>
  <si>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</si>
  <si>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</si>
  <si>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</si>
  <si>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</si>
  <si>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</si>
  <si>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</si>
  <si>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</si>
  <si>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</si>
  <si>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</si>
  <si>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</si>
  <si>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</si>
  <si>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</si>
  <si>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</si>
  <si>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</si>
  <si>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</si>
  <si>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</si>
  <si>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</si>
  <si>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</si>
  <si>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</si>
  <si>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</si>
  <si>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</si>
  <si>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</si>
  <si>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</si>
  <si>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</si>
  <si>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</si>
  <si>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</si>
  <si>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</si>
  <si>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</si>
  <si>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</si>
  <si>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</si>
  <si>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</si>
  <si>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</si>
  <si>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</si>
  <si>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</si>
  <si>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</si>
  <si>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</si>
  <si>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</si>
  <si>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</si>
  <si>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</si>
  <si>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</si>
  <si>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</si>
  <si>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</si>
  <si>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</si>
  <si>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</si>
  <si>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</si>
  <si>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</si>
  <si>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</si>
  <si>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</si>
  <si>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</si>
  <si>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</si>
  <si>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</si>
  <si>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</si>
  <si>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</si>
  <si>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</si>
  <si>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</si>
  <si>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</si>
  <si>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</si>
  <si>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</si>
  <si>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</si>
  <si>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</si>
  <si>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</si>
  <si>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</si>
  <si>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</si>
  <si>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</si>
  <si>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</si>
  <si>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</si>
  <si>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</si>
  <si>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</si>
  <si>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</si>
  <si>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</si>
  <si>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</si>
  <si>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</si>
  <si>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</si>
  <si>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</si>
  <si>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</si>
  <si>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</si>
  <si>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</si>
  <si>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</si>
  <si>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</si>
  <si>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</si>
  <si>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</si>
  <si>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</si>
  <si>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</si>
  <si>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</si>
  <si>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</si>
  <si>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</si>
  <si>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</si>
  <si>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</si>
  <si>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</si>
  <si>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</si>
  <si>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</si>
  <si>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</si>
  <si>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</si>
  <si>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</si>
  <si>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</si>
  <si>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</si>
  <si>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</si>
  <si>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</si>
  <si>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</si>
  <si>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</si>
  <si>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</si>
  <si>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</si>
  <si>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</si>
  <si>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</si>
  <si>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</si>
  <si>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</si>
  <si>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</si>
  <si>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</si>
  <si>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</si>
  <si>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</si>
  <si>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</si>
  <si>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</si>
  <si>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</si>
  <si>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</si>
  <si>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</si>
  <si>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</si>
  <si>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</si>
  <si>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</si>
  <si>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</si>
  <si>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</si>
  <si>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</si>
  <si>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</si>
  <si>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</si>
  <si>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</si>
  <si>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</si>
  <si>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</si>
  <si>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</si>
  <si>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</si>
  <si>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</si>
  <si>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</si>
  <si>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</si>
  <si>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</si>
  <si>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</si>
  <si>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</si>
  <si>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</si>
  <si>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</si>
  <si>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</si>
  <si>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</si>
  <si>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</si>
  <si>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</si>
  <si>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</si>
  <si>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</si>
  <si>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</si>
  <si>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</si>
  <si>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</si>
  <si>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</si>
  <si>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</si>
  <si>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</si>
  <si>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</si>
  <si>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</si>
  <si>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</si>
  <si>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</si>
  <si>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</si>
  <si>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</si>
  <si>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</si>
  <si>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</si>
  <si>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</si>
  <si>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</si>
  <si>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</si>
  <si>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</si>
  <si>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</si>
  <si>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</si>
  <si>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</si>
  <si>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</si>
  <si>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</si>
  <si>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</si>
  <si>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</si>
  <si>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</si>
  <si>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</si>
  <si>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</si>
  <si>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</si>
  <si>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</si>
  <si>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</si>
  <si>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</si>
  <si>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</si>
  <si>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</si>
  <si>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</si>
  <si>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</si>
  <si>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</si>
  <si>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</si>
  <si>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</si>
  <si>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</si>
  <si>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</si>
  <si>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</si>
  <si>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</si>
  <si>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</si>
  <si>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</si>
  <si>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</si>
  <si>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</si>
  <si>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</si>
  <si>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</si>
  <si>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</si>
  <si>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</si>
  <si>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</si>
  <si>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</si>
  <si>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</si>
  <si>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</si>
  <si>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</si>
  <si>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</si>
  <si>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</si>
  <si>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</si>
  <si>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</si>
  <si>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</si>
  <si>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</si>
  <si>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</si>
  <si>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</si>
  <si>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</si>
  <si>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</si>
  <si>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</si>
  <si>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</si>
  <si>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</si>
  <si>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</si>
  <si>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</si>
  <si>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</si>
  <si>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</si>
  <si>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</si>
  <si>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</si>
  <si>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</si>
  <si>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</si>
  <si>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</si>
  <si>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</si>
  <si>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</si>
  <si>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</si>
  <si>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</si>
  <si>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</si>
  <si>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</si>
  <si>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</si>
  <si>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</si>
  <si>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</si>
  <si>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</si>
  <si>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</si>
  <si>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</si>
  <si>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</si>
  <si>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</si>
  <si>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</si>
  <si>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</si>
  <si>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</si>
  <si>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</si>
  <si>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</si>
  <si>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</si>
  <si>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</si>
  <si>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</si>
  <si>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</si>
  <si>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</si>
  <si>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</si>
  <si>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</si>
  <si>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</si>
  <si>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</si>
  <si>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</si>
  <si>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</si>
  <si>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</si>
  <si>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</si>
  <si>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</si>
  <si>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</si>
  <si>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</si>
  <si>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</si>
  <si>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</si>
  <si>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</si>
  <si>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</si>
  <si>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</si>
  <si>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</si>
  <si>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</si>
  <si>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</si>
  <si>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</si>
  <si>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</si>
  <si>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</si>
  <si>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</si>
  <si>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</si>
  <si>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</si>
  <si>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</si>
  <si>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</si>
  <si>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</si>
  <si>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</si>
  <si>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</si>
  <si>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</si>
  <si>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</si>
  <si>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</si>
  <si>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</si>
  <si>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</si>
  <si>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</si>
  <si>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</si>
  <si>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</si>
  <si>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</si>
  <si>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</si>
  <si>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</si>
  <si>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</si>
  <si>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</si>
  <si>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</si>
  <si>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</si>
  <si>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</si>
  <si>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</si>
  <si>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</si>
  <si>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</si>
  <si>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</si>
  <si>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</si>
  <si>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</si>
  <si>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</si>
  <si>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</si>
  <si>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</si>
  <si>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</si>
  <si>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</si>
  <si>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</si>
  <si>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</si>
  <si>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</si>
  <si>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</si>
  <si>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</si>
  <si>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</si>
  <si>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</si>
  <si>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</si>
  <si>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</si>
  <si>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</si>
  <si>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</si>
  <si>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</si>
  <si>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</si>
  <si>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</si>
  <si>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</si>
  <si>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</si>
  <si>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</si>
  <si>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</si>
  <si>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</si>
  <si>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</si>
  <si>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</si>
  <si>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</si>
  <si>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</si>
  <si>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</si>
  <si>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</si>
  <si>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</si>
  <si>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</si>
  <si>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</si>
  <si>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</si>
  <si>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</si>
  <si>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</si>
  <si>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</si>
  <si>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</si>
  <si>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</si>
  <si>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</si>
  <si>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</si>
  <si>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</si>
  <si>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</si>
  <si>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</si>
  <si>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</si>
  <si>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</si>
  <si>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</si>
  <si>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</si>
  <si>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</si>
  <si>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</si>
  <si>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</si>
  <si>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</si>
  <si>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</si>
  <si>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</si>
  <si>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</si>
  <si>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</si>
  <si>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</si>
  <si>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</si>
  <si>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</si>
  <si>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</si>
  <si>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</si>
  <si>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</si>
  <si>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</si>
  <si>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</si>
  <si>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</si>
  <si>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</si>
  <si>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</si>
  <si>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</si>
  <si>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</si>
  <si>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</si>
  <si>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</si>
  <si>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</si>
  <si>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</si>
  <si>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</si>
  <si>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</si>
  <si>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</si>
  <si>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</si>
  <si>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</si>
  <si>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</si>
  <si>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</si>
  <si>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</si>
  <si>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</si>
  <si>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</si>
  <si>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</si>
  <si>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</si>
  <si>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</si>
  <si>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</si>
  <si>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</si>
  <si>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</si>
  <si>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</si>
  <si>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</si>
  <si>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</si>
  <si>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</si>
  <si>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</si>
  <si>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</si>
  <si>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</si>
  <si>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</si>
  <si>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</si>
  <si>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</si>
  <si>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</si>
  <si>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</si>
  <si>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</si>
  <si>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</si>
  <si>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</si>
  <si>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</si>
  <si>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</si>
  <si>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</si>
  <si>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</si>
  <si>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</si>
  <si>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</si>
  <si>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</si>
  <si>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</si>
  <si>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</si>
  <si>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</si>
  <si>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</si>
  <si>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</si>
  <si>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</si>
  <si>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</si>
  <si>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</si>
  <si>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</si>
  <si>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</si>
  <si>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</si>
  <si>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</si>
  <si>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</si>
  <si>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</si>
  <si>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</si>
  <si>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</si>
  <si>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</si>
  <si>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</si>
  <si>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</si>
  <si>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</si>
  <si>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</si>
  <si>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</si>
  <si>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</si>
  <si>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</si>
  <si>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</si>
  <si>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</si>
  <si>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</si>
  <si>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</si>
  <si>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</si>
  <si>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</si>
  <si>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</si>
  <si>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</si>
  <si>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</si>
  <si>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</si>
  <si>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</si>
  <si>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</si>
  <si>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</si>
  <si>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</si>
  <si>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</si>
  <si>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</si>
  <si>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</si>
  <si>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</si>
  <si>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</si>
  <si>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</si>
  <si>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</si>
  <si>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</si>
  <si>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</si>
  <si>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</si>
  <si>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</si>
  <si>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</si>
  <si>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</si>
  <si>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</si>
  <si>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</si>
  <si>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</si>
  <si>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</si>
  <si>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</si>
  <si>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</si>
  <si>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</si>
  <si>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</si>
  <si>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</si>
  <si>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</si>
  <si>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</si>
  <si>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</si>
  <si>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</si>
  <si>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</si>
  <si>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</si>
  <si>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</si>
  <si>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</si>
  <si>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</si>
  <si>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</si>
  <si>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</si>
  <si>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</si>
  <si>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</si>
  <si>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</si>
  <si>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</si>
  <si>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</si>
  <si>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</si>
  <si>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</si>
  <si>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</si>
  <si>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</si>
  <si>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</si>
  <si>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</si>
  <si>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</si>
  <si>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</si>
  <si>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</si>
  <si>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</si>
  <si>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</si>
  <si>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</si>
  <si>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</si>
  <si>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</si>
  <si>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</si>
  <si>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</si>
  <si>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</si>
  <si>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</si>
  <si>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</si>
  <si>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</si>
  <si>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</si>
  <si>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</si>
  <si>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</si>
  <si>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</si>
  <si>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</si>
  <si>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</si>
  <si>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</si>
  <si>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</si>
  <si>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</si>
  <si>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</si>
  <si>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</si>
  <si>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</si>
  <si>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</si>
  <si>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</si>
  <si>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</si>
  <si>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</si>
  <si>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</si>
  <si>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</si>
  <si>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</si>
  <si>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</si>
  <si>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</si>
  <si>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</si>
  <si>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</si>
  <si>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</si>
  <si>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</si>
  <si>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</si>
  <si>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</si>
  <si>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</si>
  <si>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</si>
  <si>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</si>
  <si>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</si>
  <si>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</si>
  <si>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</si>
  <si>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</si>
  <si>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</si>
  <si>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</si>
  <si>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</si>
  <si>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</si>
  <si>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</si>
  <si>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</si>
  <si>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</si>
  <si>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</si>
  <si>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</si>
  <si>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</si>
  <si>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</si>
  <si>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</si>
  <si>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</si>
  <si>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</si>
  <si>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</si>
  <si>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</si>
  <si>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</si>
  <si>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</si>
  <si>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</si>
  <si>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</si>
  <si>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</si>
  <si>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</si>
  <si>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</si>
  <si>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</si>
  <si>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</si>
  <si>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</si>
  <si>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</si>
  <si>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</si>
  <si>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</si>
  <si>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</si>
  <si>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</si>
  <si>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</si>
  <si>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</si>
  <si>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</si>
  <si>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</si>
  <si>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</si>
  <si>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</si>
  <si>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</si>
  <si>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</si>
  <si>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</si>
  <si>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</si>
  <si>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</si>
  <si>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</si>
  <si>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</si>
  <si>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</si>
  <si>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</si>
  <si>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</si>
  <si>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</si>
  <si>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</si>
  <si>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</si>
  <si>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</si>
  <si>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</si>
  <si>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</si>
  <si>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</si>
  <si>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</si>
  <si>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</si>
  <si>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</si>
  <si>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</si>
  <si>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</si>
  <si>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</si>
  <si>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</si>
  <si>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</si>
  <si>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</si>
  <si>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</si>
  <si>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</si>
  <si>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</si>
  <si>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</si>
  <si>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</si>
  <si>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</si>
  <si>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</si>
  <si>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</si>
  <si>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</si>
  <si>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</si>
  <si>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</si>
  <si>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</si>
  <si>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</si>
  <si>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</si>
  <si>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</si>
  <si>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</si>
  <si>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</si>
  <si>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</si>
  <si>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</si>
  <si>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</si>
  <si>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</si>
  <si>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</si>
  <si>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</si>
  <si>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</si>
  <si>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</si>
  <si>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</si>
  <si>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</si>
  <si>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</si>
  <si>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</si>
  <si>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</si>
  <si>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</si>
  <si>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</si>
  <si>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</si>
  <si>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</si>
  <si>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</si>
  <si>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</si>
  <si>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</si>
  <si>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</si>
  <si>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</si>
  <si>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</si>
  <si>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</si>
  <si>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</si>
  <si>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</si>
  <si>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</si>
  <si>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</si>
  <si>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</si>
  <si>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</si>
  <si>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</si>
  <si>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</si>
  <si>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</si>
  <si>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</si>
  <si>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</si>
  <si>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</si>
  <si>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</si>
  <si>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</si>
  <si>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</si>
  <si>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</si>
  <si>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</si>
  <si>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</si>
  <si>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</si>
  <si>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</si>
  <si>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</si>
  <si>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</si>
  <si>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</si>
  <si>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</si>
  <si>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</si>
  <si>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</si>
  <si>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</si>
  <si>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</si>
  <si>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</si>
  <si>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</si>
  <si>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</si>
  <si>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</si>
  <si>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</si>
  <si>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</si>
  <si>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</si>
  <si>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</si>
  <si>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</si>
  <si>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</si>
  <si>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</si>
  <si>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</si>
  <si>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</si>
  <si>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</si>
  <si>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</si>
  <si>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</si>
  <si>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</si>
  <si>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</si>
  <si>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</si>
  <si>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</si>
  <si>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</si>
  <si>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</si>
  <si>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</si>
  <si>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</si>
  <si>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</si>
  <si>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</si>
  <si>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</si>
  <si>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</si>
  <si>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</si>
  <si>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</si>
  <si>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</si>
  <si>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</si>
  <si>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</si>
  <si>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</si>
  <si>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</si>
  <si>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</si>
  <si>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</si>
  <si>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</si>
  <si>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</si>
  <si>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</si>
  <si>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</si>
  <si>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</si>
  <si>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</si>
  <si>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</si>
  <si>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</si>
  <si>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</si>
  <si>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</si>
  <si>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</si>
  <si>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</si>
  <si>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</si>
  <si>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</si>
  <si>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</si>
  <si>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</si>
  <si>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</si>
  <si>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</si>
  <si>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</si>
  <si>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</si>
  <si>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</si>
  <si>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</si>
  <si>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</si>
  <si>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</si>
  <si>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</si>
  <si>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</si>
  <si>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</si>
  <si>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</si>
  <si>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</si>
  <si>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</si>
  <si>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</si>
  <si>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</si>
  <si>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</si>
  <si>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</si>
  <si>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</si>
  <si>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</si>
  <si>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</si>
  <si>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</si>
  <si>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</si>
  <si>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</si>
  <si>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</si>
  <si>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</si>
  <si>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</si>
  <si>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</si>
  <si>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</si>
  <si>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</si>
  <si>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</si>
  <si>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</si>
  <si>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</si>
  <si>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</si>
  <si>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</si>
  <si>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</si>
  <si>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</si>
  <si>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</si>
  <si>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</si>
  <si>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</si>
  <si>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</si>
  <si>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</si>
  <si>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</si>
  <si>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</si>
  <si>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</si>
  <si>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</si>
  <si>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</si>
  <si>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</si>
  <si>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</si>
  <si>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</si>
  <si>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</si>
  <si>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</si>
  <si>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</si>
  <si>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</si>
  <si>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</si>
  <si>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</si>
  <si>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</si>
  <si>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</si>
  <si>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</si>
  <si>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</si>
  <si>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</si>
  <si>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</si>
  <si>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</si>
  <si>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</si>
  <si>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</si>
  <si>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</si>
  <si>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</si>
  <si>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</si>
  <si>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</si>
  <si>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</si>
  <si>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</si>
  <si>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</si>
  <si>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</si>
  <si>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</si>
  <si>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</si>
  <si>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</si>
  <si>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</si>
  <si>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</si>
  <si>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</si>
  <si>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</si>
  <si>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</si>
  <si>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</si>
  <si>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</si>
  <si>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</si>
  <si>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</si>
  <si>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</si>
  <si>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</si>
  <si>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</si>
  <si>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</si>
  <si>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</si>
  <si>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</si>
  <si>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</si>
  <si>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</si>
  <si>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</si>
  <si>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</si>
  <si>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</si>
  <si>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</si>
  <si>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</si>
  <si>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</si>
  <si>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</si>
  <si>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</si>
  <si>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</si>
  <si>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</si>
  <si>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</si>
  <si>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</si>
  <si>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</si>
  <si>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</si>
  <si>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</si>
  <si>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</si>
  <si>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</si>
  <si>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</si>
  <si>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</si>
  <si>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</si>
  <si>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</si>
  <si>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</si>
  <si>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</si>
  <si>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</si>
  <si>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</si>
  <si>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</si>
  <si>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</si>
  <si>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</si>
  <si>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</si>
  <si>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</si>
  <si>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</si>
  <si>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</si>
  <si>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</si>
  <si>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</si>
  <si>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</si>
  <si>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</si>
  <si>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</si>
  <si>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</si>
  <si>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</si>
  <si>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</si>
  <si>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</si>
  <si>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</si>
  <si>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</si>
  <si>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</si>
  <si>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</si>
  <si>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</si>
  <si>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</si>
  <si>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</si>
  <si>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</si>
  <si>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</si>
  <si>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</si>
  <si>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</si>
  <si>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</si>
  <si>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</si>
  <si>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</si>
  <si>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</si>
  <si>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</si>
  <si>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</si>
  <si>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</si>
  <si>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</si>
  <si>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</si>
  <si>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</si>
  <si>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</si>
  <si>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</si>
  <si>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</si>
  <si>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</si>
  <si>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</si>
  <si>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</si>
  <si>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</si>
  <si>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</si>
  <si>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</si>
  <si>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</si>
  <si>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</si>
  <si>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</si>
  <si>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</si>
  <si>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</si>
  <si>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</si>
  <si>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</si>
  <si>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</si>
  <si>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</si>
  <si>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</si>
  <si>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</si>
  <si>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</si>
  <si>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</si>
  <si>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</si>
  <si>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</si>
  <si>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</si>
  <si>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</si>
  <si>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</si>
  <si>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</si>
  <si>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</si>
  <si>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</si>
  <si>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</si>
  <si>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</si>
  <si>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</si>
  <si>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</si>
  <si>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</si>
  <si>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</si>
  <si>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</si>
  <si>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</si>
  <si>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</si>
  <si>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</si>
  <si>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</si>
  <si>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</si>
  <si>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</si>
  <si>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</si>
  <si>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</si>
  <si>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</si>
  <si>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</si>
  <si>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</si>
  <si>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</si>
  <si>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</si>
  <si>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</si>
  <si>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</si>
  <si>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</si>
  <si>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</si>
  <si>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</si>
  <si>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</si>
  <si>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</si>
  <si>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</si>
  <si>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</si>
  <si>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</si>
  <si>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</si>
  <si>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</si>
  <si>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</si>
  <si>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</si>
  <si>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</si>
  <si>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</si>
  <si>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</si>
  <si>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</si>
  <si>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</si>
  <si>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</si>
  <si>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</si>
  <si>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</si>
  <si>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</si>
  <si>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</si>
  <si>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</si>
  <si>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</si>
  <si>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</si>
  <si>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</si>
  <si>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</si>
  <si>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</si>
  <si>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</si>
  <si>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</si>
  <si>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</si>
  <si>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</si>
  <si>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</si>
  <si>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</si>
  <si>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</si>
  <si>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</si>
  <si>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</si>
  <si>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</si>
  <si>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</si>
  <si>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</si>
  <si>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</si>
  <si>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</si>
  <si>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</si>
  <si>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</si>
  <si>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</si>
  <si>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</si>
  <si>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</si>
  <si>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</si>
  <si>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</si>
  <si>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</si>
  <si>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</si>
  <si>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</si>
  <si>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</si>
  <si>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</si>
  <si>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</si>
  <si>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</si>
  <si>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</si>
  <si>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</si>
  <si>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</si>
  <si>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</si>
  <si>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</si>
  <si>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</si>
  <si>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</si>
  <si>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</si>
  <si>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</si>
  <si>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</si>
  <si>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</si>
  <si>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</si>
  <si>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</si>
  <si>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</si>
  <si>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</si>
  <si>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</si>
  <si>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</si>
  <si>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</si>
  <si>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</si>
  <si>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</si>
  <si>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</si>
  <si>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</si>
  <si>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</si>
  <si>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</si>
  <si>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</si>
  <si>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</si>
  <si>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</si>
  <si>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</si>
  <si>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</si>
  <si>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</si>
  <si>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</si>
  <si>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</si>
  <si>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</si>
  <si>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</si>
  <si>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</si>
  <si>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</si>
  <si>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</si>
  <si>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</si>
  <si>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</si>
  <si>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</si>
  <si>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</si>
  <si>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</si>
  <si>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</si>
  <si>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</si>
  <si>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</si>
  <si>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</si>
  <si>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</si>
  <si>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</si>
  <si>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</si>
  <si>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</si>
  <si>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</si>
  <si>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</si>
  <si>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</si>
  <si>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</si>
  <si>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</si>
  <si>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</si>
  <si>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</si>
  <si>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</si>
  <si>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</si>
  <si>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</si>
  <si>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</si>
  <si>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</si>
  <si>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</si>
  <si>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</si>
  <si>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</si>
  <si>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</si>
  <si>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</si>
  <si>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</si>
  <si>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</si>
  <si>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</si>
  <si>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</si>
  <si>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</si>
  <si>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</si>
  <si>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</si>
  <si>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</si>
  <si>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</si>
  <si>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</si>
  <si>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</si>
  <si>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</si>
  <si>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</si>
  <si>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</si>
  <si>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</si>
  <si>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</si>
  <si>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</si>
  <si>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</si>
  <si>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</si>
  <si>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</si>
  <si>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</si>
  <si>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</si>
  <si>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</si>
  <si>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</si>
  <si>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</si>
  <si>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</si>
  <si>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</si>
  <si>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</si>
  <si>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</si>
  <si>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</si>
  <si>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</si>
  <si>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</si>
  <si>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</si>
  <si>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</si>
  <si>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</si>
  <si>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</si>
  <si>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</si>
  <si>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</si>
  <si>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</si>
  <si>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</si>
  <si>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</si>
  <si>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</si>
  <si>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</si>
  <si>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</si>
  <si>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</si>
  <si>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</si>
  <si>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</si>
  <si>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</si>
  <si>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</si>
  <si>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</si>
  <si>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</si>
  <si>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</si>
  <si>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</si>
  <si>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</si>
  <si>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</si>
  <si>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</si>
  <si>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</si>
  <si>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</si>
  <si>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</si>
  <si>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</si>
  <si>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</si>
  <si>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</si>
  <si>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</si>
  <si>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</si>
  <si>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</si>
  <si>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</si>
  <si>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</si>
  <si>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</si>
  <si>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</si>
  <si>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</si>
  <si>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</si>
  <si>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</si>
  <si>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</si>
  <si>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</si>
  <si>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</si>
  <si>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</si>
  <si>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</si>
  <si>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</si>
  <si>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</si>
  <si>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</si>
  <si>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</si>
  <si>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</si>
  <si>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</si>
  <si>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</si>
  <si>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</si>
  <si>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</si>
  <si>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</si>
  <si>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</si>
  <si>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</si>
  <si>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</si>
  <si>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</si>
  <si>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</si>
  <si>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</si>
  <si>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</si>
  <si>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</si>
  <si>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</si>
  <si>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</si>
  <si>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</si>
  <si>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</si>
  <si>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</si>
  <si>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</si>
  <si>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</si>
  <si>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</si>
  <si>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</si>
  <si>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</si>
  <si>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</si>
  <si>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</si>
  <si>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</si>
  <si>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</si>
  <si>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</si>
  <si>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</si>
  <si>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</si>
  <si>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</si>
  <si>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</si>
  <si>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</si>
  <si>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</si>
  <si>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</si>
  <si>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</si>
  <si>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</si>
  <si>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</si>
  <si>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</si>
  <si>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</si>
  <si>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</si>
  <si>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</si>
  <si>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</si>
  <si>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</si>
  <si>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</si>
  <si>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</si>
  <si>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</si>
  <si>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</si>
  <si>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</si>
  <si>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</si>
  <si>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</si>
  <si>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</si>
  <si>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</si>
  <si>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</si>
  <si>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</si>
  <si>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</si>
  <si>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</si>
  <si>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</si>
  <si>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</si>
  <si>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</si>
  <si>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</si>
  <si>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</si>
  <si>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</si>
  <si>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</si>
  <si>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</si>
  <si>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</si>
  <si>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</si>
  <si>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</si>
  <si>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</si>
  <si>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</si>
  <si>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</si>
  <si>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</si>
  <si>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</si>
  <si>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</si>
  <si>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</si>
  <si>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</si>
  <si>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</si>
  <si>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</si>
  <si>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</si>
  <si>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</si>
  <si>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</si>
  <si>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</si>
  <si>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</si>
  <si>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</si>
  <si>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</si>
  <si>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</si>
  <si>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</si>
  <si>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</si>
  <si>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</si>
  <si>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</si>
  <si>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</si>
  <si>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</si>
  <si>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</si>
  <si>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</si>
  <si>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</si>
  <si>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</si>
  <si>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</si>
  <si>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</si>
  <si>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</si>
  <si>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</si>
  <si>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</si>
  <si>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</si>
  <si>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</si>
  <si>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</si>
  <si>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</si>
  <si>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</si>
  <si>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</si>
  <si>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</si>
  <si>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</si>
  <si>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</si>
  <si>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</si>
  <si>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</si>
  <si>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</si>
  <si>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</si>
  <si>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</si>
  <si>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</si>
  <si>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</si>
  <si>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</si>
  <si>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</si>
  <si>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</si>
  <si>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</si>
  <si>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</si>
  <si>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</si>
  <si>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</si>
  <si>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</si>
  <si>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</si>
  <si>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</si>
  <si>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</si>
  <si>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</si>
  <si>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</si>
  <si>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</si>
  <si>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</si>
  <si>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</si>
  <si>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</si>
  <si>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</si>
  <si>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</si>
  <si>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</si>
  <si>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</si>
  <si>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</si>
  <si>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</si>
  <si>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</si>
  <si>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</si>
  <si>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</si>
  <si>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</si>
  <si>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</si>
  <si>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</si>
  <si>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</si>
  <si>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</si>
  <si>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</si>
  <si>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</si>
  <si>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</si>
  <si>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</si>
  <si>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</si>
  <si>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</si>
  <si>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</si>
  <si>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</si>
  <si>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</si>
  <si>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</si>
  <si>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</si>
  <si>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</si>
  <si>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</si>
  <si>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</si>
  <si>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</si>
  <si>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</si>
  <si>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</si>
  <si>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</si>
  <si>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</si>
  <si>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</si>
  <si>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</si>
  <si>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</si>
  <si>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</si>
  <si>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</si>
  <si>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</si>
  <si>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</si>
  <si>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</si>
  <si>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</si>
  <si>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</si>
  <si>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</si>
  <si>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</si>
  <si>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</si>
  <si>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</si>
  <si>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</si>
  <si>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</si>
  <si>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</si>
  <si>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</si>
  <si>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</si>
  <si>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</si>
  <si>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</si>
  <si>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</si>
  <si>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</si>
  <si>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</si>
  <si>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</si>
  <si>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</si>
  <si>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</si>
  <si>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</si>
  <si>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</si>
  <si>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</si>
  <si>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</si>
  <si>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</si>
  <si>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</si>
  <si>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</si>
  <si>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</si>
  <si>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</si>
  <si>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</si>
  <si>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</si>
  <si>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</si>
  <si>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</si>
  <si>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</si>
  <si>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</si>
  <si>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</si>
  <si>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</si>
  <si>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</si>
  <si>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</si>
  <si>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</si>
  <si>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</si>
  <si>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</si>
  <si>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</si>
  <si>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</si>
  <si>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</si>
  <si>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</si>
  <si>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</si>
  <si>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</si>
  <si>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</si>
  <si>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</si>
  <si>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</si>
  <si>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</si>
  <si>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</si>
  <si>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</si>
  <si>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</si>
  <si>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</si>
  <si>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</si>
  <si>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</si>
  <si>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</si>
  <si>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</si>
  <si>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</si>
  <si>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</si>
  <si>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</si>
  <si>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</si>
  <si>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</si>
  <si>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</si>
  <si>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</si>
  <si>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</si>
  <si>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</si>
  <si>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</si>
  <si>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</si>
  <si>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</si>
  <si>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</si>
  <si>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</si>
  <si>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</si>
  <si>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</si>
  <si>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</si>
  <si>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</si>
  <si>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</si>
  <si>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</si>
  <si>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</si>
  <si>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</si>
  <si>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</si>
  <si>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</si>
  <si>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</si>
  <si>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</si>
  <si>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</si>
  <si>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</si>
  <si>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</si>
  <si>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</si>
  <si>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</si>
  <si>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</si>
  <si>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</si>
  <si>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</si>
  <si>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</si>
  <si>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</si>
  <si>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</si>
  <si>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</si>
  <si>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</si>
  <si>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</si>
  <si>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</si>
  <si>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</si>
  <si>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</si>
  <si>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</si>
  <si>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</si>
  <si>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</si>
  <si>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</si>
  <si>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</si>
  <si>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</si>
  <si>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</si>
  <si>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</si>
  <si>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</si>
  <si>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</si>
  <si>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</si>
  <si>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</si>
  <si>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</si>
  <si>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</si>
  <si>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</si>
  <si>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</si>
  <si>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</si>
  <si>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</si>
  <si>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</si>
  <si>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</si>
  <si>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</si>
  <si>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</si>
  <si>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</si>
  <si>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</si>
  <si>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</si>
  <si>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</si>
  <si>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</si>
  <si>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</si>
  <si>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</si>
  <si>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</si>
  <si>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</si>
  <si>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</si>
  <si>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</si>
  <si>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</si>
  <si>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</si>
  <si>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</si>
  <si>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</si>
  <si>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</si>
  <si>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</si>
  <si>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</si>
  <si>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</si>
  <si>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</si>
  <si>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</si>
  <si>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</si>
  <si>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</si>
  <si>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</si>
  <si>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</si>
  <si>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</si>
  <si>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</si>
  <si>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</si>
  <si>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</si>
  <si>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</si>
  <si>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</si>
  <si>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</si>
  <si>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</si>
  <si>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</si>
  <si>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</si>
  <si>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</si>
  <si>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</si>
  <si>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</si>
  <si>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</si>
  <si>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</si>
  <si>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</si>
  <si>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</si>
  <si>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</si>
  <si>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</si>
  <si>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</si>
  <si>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</si>
  <si>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</si>
  <si>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</si>
  <si>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</si>
  <si>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</si>
  <si>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</si>
  <si>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</si>
  <si>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</si>
  <si>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</si>
  <si>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</si>
  <si>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</si>
  <si>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</si>
  <si>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</si>
  <si>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</si>
  <si>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</si>
  <si>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</si>
  <si>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</si>
  <si>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</si>
  <si>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</si>
  <si>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</si>
  <si>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</si>
  <si>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</si>
  <si>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</si>
  <si>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</si>
  <si>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</si>
  <si>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</si>
  <si>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</si>
  <si>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</si>
  <si>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</si>
  <si>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</si>
  <si>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</si>
  <si>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</si>
  <si>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</si>
  <si>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</si>
  <si>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</si>
  <si>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</si>
  <si>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</si>
  <si>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</si>
  <si>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</si>
  <si>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</si>
  <si>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</si>
  <si>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</si>
  <si>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</si>
  <si>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</si>
  <si>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</si>
  <si>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</si>
  <si>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</si>
  <si>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</si>
  <si>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</si>
  <si>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</si>
  <si>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</si>
  <si>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</si>
  <si>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</si>
  <si>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</si>
  <si>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</si>
  <si>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</si>
  <si>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</si>
  <si>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</si>
  <si>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</si>
  <si>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</si>
  <si>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</si>
  <si>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</si>
  <si>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</si>
  <si>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</si>
  <si>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</si>
  <si>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</si>
  <si>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</si>
  <si>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</si>
  <si>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</si>
  <si>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</si>
  <si>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</si>
  <si>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</si>
  <si>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</si>
  <si>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</si>
  <si>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</si>
  <si>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</si>
  <si>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</si>
  <si>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</si>
  <si>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</si>
  <si>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</si>
  <si>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</si>
  <si>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</si>
  <si>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</si>
  <si>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</si>
  <si>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</si>
  <si>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</si>
  <si>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</si>
  <si>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</si>
  <si>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</si>
  <si>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</si>
  <si>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</si>
  <si>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</si>
  <si>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</si>
  <si>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</si>
  <si>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</si>
  <si>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</si>
  <si>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</si>
  <si>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</si>
  <si>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</si>
  <si>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</si>
  <si>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</si>
  <si>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</si>
  <si>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</si>
  <si>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</si>
  <si>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</si>
  <si>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</si>
  <si>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</si>
  <si>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</si>
  <si>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</si>
  <si>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</si>
  <si>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</si>
  <si>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</si>
  <si>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</si>
  <si>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</si>
  <si>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</si>
  <si>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</si>
  <si>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</si>
  <si>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</si>
  <si>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</si>
  <si>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</si>
  <si>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</si>
  <si>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</si>
  <si>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</si>
  <si>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</si>
  <si>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</si>
  <si>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</si>
  <si>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</si>
  <si>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</si>
  <si>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</si>
  <si>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</si>
  <si>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</si>
  <si>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</si>
  <si>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</si>
  <si>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</si>
  <si>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</si>
  <si>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</si>
  <si>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</si>
  <si>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</si>
  <si>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</si>
  <si>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</si>
  <si>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</si>
  <si>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</si>
  <si>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</si>
  <si>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</si>
  <si>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</si>
  <si>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</si>
  <si>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</si>
  <si>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</si>
  <si>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</si>
  <si>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</si>
  <si>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</si>
  <si>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</si>
  <si>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</si>
  <si>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</si>
  <si>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</si>
  <si>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</si>
  <si>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</si>
  <si>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</si>
  <si>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</si>
  <si>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</si>
  <si>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</si>
  <si>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</si>
  <si>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</si>
  <si>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</si>
  <si>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</si>
  <si>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</si>
  <si>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</si>
  <si>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</si>
  <si>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</si>
  <si>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</si>
  <si>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</si>
  <si>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</si>
  <si>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</si>
  <si>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</si>
  <si>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</si>
  <si>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</si>
  <si>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</si>
  <si>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</si>
  <si>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</si>
  <si>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</si>
  <si>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</si>
  <si>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</si>
  <si>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</si>
  <si>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</si>
  <si>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</si>
  <si>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</si>
  <si>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</si>
  <si>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</si>
  <si>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</si>
  <si>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</si>
  <si>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</si>
  <si>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</si>
  <si>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</si>
  <si>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</si>
  <si>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</si>
  <si>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</si>
  <si>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</si>
  <si>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</si>
  <si>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</si>
  <si>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</si>
  <si>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</si>
  <si>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</si>
  <si>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</si>
  <si>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</si>
  <si>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</si>
  <si>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</si>
  <si>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</si>
  <si>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</si>
  <si>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</si>
  <si>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</si>
  <si>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</si>
  <si>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</si>
  <si>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</si>
  <si>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</si>
  <si>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</si>
  <si>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</si>
  <si>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</si>
  <si>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</si>
  <si>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</si>
  <si>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</si>
  <si>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</si>
  <si>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</si>
  <si>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</si>
  <si>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</si>
  <si>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</si>
  <si>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</si>
  <si>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</si>
  <si>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</si>
  <si>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</si>
  <si>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</si>
  <si>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</si>
  <si>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</si>
  <si>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</si>
  <si>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</si>
  <si>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</si>
  <si>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</si>
  <si>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</si>
  <si>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</si>
  <si>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</si>
  <si>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</si>
  <si>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</si>
  <si>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</si>
  <si>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</si>
  <si>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</si>
  <si>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</si>
  <si>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</si>
  <si>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</si>
  <si>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</si>
  <si>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</si>
  <si>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</si>
  <si>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</si>
  <si>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</si>
  <si>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</si>
  <si>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</si>
  <si>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</si>
  <si>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</si>
  <si>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</si>
  <si>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</si>
  <si>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</si>
  <si>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</si>
  <si>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</si>
  <si>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</si>
  <si>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</si>
  <si>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</si>
  <si>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</si>
  <si>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</si>
  <si>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</si>
  <si>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</si>
  <si>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</si>
  <si>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</si>
  <si>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</si>
  <si>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</si>
  <si>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</si>
  <si>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</si>
  <si>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</si>
  <si>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</si>
  <si>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</si>
  <si>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</si>
  <si>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</si>
  <si>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</si>
  <si>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</si>
  <si>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</si>
  <si>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</si>
  <si>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</si>
  <si>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</si>
  <si>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</si>
  <si>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</si>
  <si>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</si>
  <si>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</si>
  <si>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</si>
  <si>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</si>
  <si>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</si>
  <si>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</si>
  <si>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</si>
  <si>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</si>
  <si>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</si>
  <si>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</si>
  <si>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</si>
  <si>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</si>
  <si>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</si>
  <si>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</si>
  <si>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</si>
  <si>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</si>
  <si>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</si>
  <si>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</si>
  <si>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</si>
  <si>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</si>
  <si>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</si>
  <si>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</si>
  <si>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</si>
  <si>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</si>
  <si>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</si>
  <si>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</si>
  <si>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</si>
  <si>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</si>
  <si>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</si>
  <si>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</si>
  <si>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</si>
  <si>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</si>
  <si>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</si>
  <si>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</si>
  <si>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</si>
  <si>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</si>
  <si>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</si>
  <si>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</si>
  <si>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</si>
  <si>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</si>
  <si>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</si>
  <si>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</si>
  <si>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</si>
  <si>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</si>
  <si>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</si>
  <si>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</si>
  <si>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</si>
  <si>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</si>
  <si>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</si>
  <si>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</si>
  <si>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</si>
  <si>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</si>
  <si>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</si>
  <si>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</si>
  <si>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</si>
  <si>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</si>
  <si>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</si>
  <si>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</si>
  <si>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</si>
  <si>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</si>
  <si>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</si>
  <si>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</si>
  <si>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</si>
  <si>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</si>
  <si>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</si>
  <si>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</si>
  <si>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</si>
  <si>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</si>
  <si>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</si>
  <si>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</si>
  <si>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</si>
  <si>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</si>
  <si>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</si>
  <si>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</si>
  <si>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</si>
  <si>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</si>
  <si>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</si>
  <si>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</si>
  <si>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</si>
  <si>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</si>
  <si>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</si>
  <si>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</si>
  <si>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</si>
  <si>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</si>
  <si>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</si>
  <si>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</si>
  <si>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</si>
  <si>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</si>
  <si>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</si>
  <si>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</si>
  <si>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</si>
  <si>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</si>
  <si>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</si>
  <si>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</si>
  <si>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</si>
  <si>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</si>
  <si>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</si>
  <si>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</si>
  <si>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</si>
  <si>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</si>
  <si>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</si>
  <si>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</si>
  <si>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</si>
  <si>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</si>
  <si>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</si>
  <si>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</si>
  <si>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</si>
  <si>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</si>
  <si>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</si>
  <si>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</si>
  <si>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</si>
  <si>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</si>
  <si>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</si>
  <si>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</si>
  <si>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</si>
  <si>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</si>
  <si>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</si>
  <si>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</si>
  <si>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</si>
  <si>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</si>
  <si>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</si>
  <si>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</si>
  <si>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</si>
  <si>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</si>
  <si>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</si>
  <si>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</si>
  <si>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</si>
  <si>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</si>
  <si>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</si>
  <si>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</si>
  <si>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</si>
  <si>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</si>
  <si>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</si>
  <si>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</si>
  <si>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</si>
  <si>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</si>
  <si>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</si>
  <si>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</si>
  <si>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</si>
  <si>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</si>
  <si>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</si>
  <si>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</si>
  <si>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</si>
  <si>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</si>
  <si>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</si>
  <si>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</si>
  <si>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</si>
  <si>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</si>
  <si>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</si>
  <si>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</si>
  <si>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</si>
  <si>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</si>
  <si>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</si>
  <si>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</si>
  <si>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</si>
  <si>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</si>
  <si>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</si>
  <si>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</si>
  <si>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</si>
  <si>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</si>
  <si>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</si>
  <si>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</si>
  <si>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</si>
  <si>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</si>
  <si>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</si>
  <si>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</si>
  <si>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</si>
  <si>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</si>
  <si>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</si>
  <si>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</si>
  <si>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</si>
  <si>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</si>
  <si>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</si>
  <si>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</si>
  <si>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</si>
  <si>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</si>
  <si>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</si>
  <si>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</si>
  <si>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</si>
  <si>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</si>
  <si>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</si>
  <si>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</si>
  <si>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</si>
  <si>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</si>
  <si>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</si>
  <si>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</si>
  <si>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</si>
  <si>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</si>
  <si>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</si>
  <si>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</si>
  <si>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</si>
  <si>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</si>
  <si>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</si>
  <si>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</si>
  <si>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</si>
  <si>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</si>
  <si>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</si>
  <si>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</si>
  <si>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</si>
  <si>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</si>
  <si>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</si>
  <si>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</si>
  <si>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</si>
  <si>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</si>
  <si>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</si>
  <si>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</si>
  <si>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</si>
  <si>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</si>
  <si>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</si>
  <si>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</si>
  <si>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</si>
  <si>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</si>
  <si>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</si>
  <si>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</si>
  <si>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</si>
  <si>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</si>
  <si>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</si>
  <si>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</si>
  <si>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</si>
  <si>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</si>
  <si>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</si>
  <si>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</si>
  <si>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</si>
  <si>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</si>
  <si>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</si>
  <si>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</si>
  <si>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</si>
  <si>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</si>
  <si>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</si>
  <si>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</si>
  <si>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</si>
  <si>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</si>
  <si>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</si>
  <si>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</si>
  <si>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</si>
  <si>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</si>
  <si>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</si>
  <si>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</si>
  <si>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</si>
  <si>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</si>
  <si>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</si>
  <si>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</si>
  <si>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</si>
  <si>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</si>
  <si>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</si>
  <si>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</si>
  <si>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</si>
  <si>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</si>
  <si>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</si>
  <si>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</si>
  <si>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</si>
  <si>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</si>
  <si>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</si>
  <si>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</si>
  <si>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</si>
  <si>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</si>
  <si>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</si>
  <si>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</si>
  <si>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</si>
  <si>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</si>
  <si>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</si>
  <si>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</si>
  <si>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</si>
  <si>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</si>
  <si>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</si>
  <si>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</si>
  <si>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</si>
  <si>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</si>
  <si>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</si>
  <si>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</si>
  <si>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</si>
  <si>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</si>
  <si>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</si>
  <si>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</si>
  <si>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</si>
  <si>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</si>
  <si>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</si>
  <si>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</si>
  <si>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</si>
  <si>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</si>
  <si>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</si>
  <si>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</si>
  <si>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</si>
  <si>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</si>
  <si>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</si>
  <si>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</si>
  <si>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</si>
  <si>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</si>
  <si>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</si>
  <si>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</si>
  <si>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</si>
  <si>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</si>
  <si>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</si>
  <si>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</si>
  <si>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</si>
  <si>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</si>
  <si>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</si>
  <si>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</si>
  <si>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</si>
  <si>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</si>
  <si>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</si>
  <si>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</si>
  <si>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</si>
  <si>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</si>
  <si>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</si>
  <si>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</si>
  <si>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</si>
  <si>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</si>
  <si>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</si>
  <si>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</si>
  <si>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</si>
  <si>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</si>
  <si>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</si>
  <si>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</si>
  <si>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</si>
  <si>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</si>
  <si>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</si>
  <si>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</si>
  <si>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</si>
  <si>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</si>
  <si>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</si>
  <si>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</si>
  <si>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</si>
  <si>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</si>
  <si>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</si>
  <si>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</si>
  <si>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</si>
  <si>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</si>
  <si>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</si>
  <si>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</si>
  <si>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</si>
  <si>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</si>
  <si>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</si>
  <si>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</si>
  <si>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</si>
  <si>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</si>
  <si>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</si>
  <si>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</si>
  <si>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</si>
  <si>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</si>
  <si>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</si>
  <si>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</si>
  <si>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</si>
  <si>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</si>
  <si>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</si>
  <si>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</si>
  <si>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</si>
  <si>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</si>
  <si>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</si>
  <si>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</si>
  <si>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</si>
  <si>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</si>
  <si>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</si>
  <si>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</si>
  <si>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</si>
  <si>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</si>
  <si>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</si>
  <si>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</si>
  <si>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</si>
  <si>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</si>
  <si>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</si>
  <si>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</si>
  <si>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</si>
  <si>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</si>
  <si>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</si>
  <si>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</si>
  <si>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</si>
  <si>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</si>
  <si>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</si>
  <si>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</si>
  <si>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</si>
  <si>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</si>
  <si>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</si>
  <si>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</si>
  <si>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</si>
  <si>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</si>
  <si>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</si>
  <si>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</si>
  <si>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</si>
  <si>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</si>
  <si>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</si>
  <si>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</si>
  <si>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</si>
  <si>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</si>
  <si>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</si>
  <si>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</si>
  <si>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</si>
  <si>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</si>
  <si>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</si>
  <si>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</si>
  <si>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</si>
  <si>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</si>
  <si>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</si>
  <si>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</si>
  <si>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</si>
  <si>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</si>
  <si>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</si>
  <si>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</si>
  <si>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</si>
  <si>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</si>
  <si>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</si>
  <si>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</si>
  <si>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</si>
  <si>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</si>
  <si>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</si>
  <si>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</si>
  <si>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</si>
  <si>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</si>
  <si>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</si>
  <si>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</si>
  <si>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</si>
  <si>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</si>
  <si>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</si>
  <si>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</si>
  <si>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</si>
  <si>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</si>
  <si>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</si>
  <si>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</si>
  <si>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</si>
  <si>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</si>
  <si>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</si>
  <si>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</si>
  <si>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</si>
  <si>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</si>
  <si>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</si>
  <si>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</si>
  <si>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</si>
  <si>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</si>
  <si>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</si>
  <si>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</si>
  <si>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</si>
  <si>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</si>
  <si>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</si>
  <si>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</si>
  <si>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</si>
  <si>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</si>
  <si>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</si>
  <si>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</si>
  <si>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</si>
  <si>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</si>
  <si>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</si>
  <si>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</si>
  <si>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</si>
  <si>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</si>
  <si>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</si>
  <si>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</si>
  <si>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</si>
  <si>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</si>
  <si>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</si>
  <si>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</si>
  <si>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</si>
  <si>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</si>
  <si>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</si>
  <si>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</si>
  <si>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</si>
  <si>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</si>
  <si>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</si>
  <si>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</si>
  <si>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</si>
  <si>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</si>
  <si>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</si>
  <si>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</si>
  <si>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</si>
  <si>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</si>
  <si>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</si>
  <si>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</si>
  <si>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</si>
  <si>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</si>
  <si>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</si>
  <si>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</si>
  <si>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</si>
  <si>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</si>
  <si>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</si>
  <si>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</si>
  <si>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</si>
  <si>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</si>
  <si>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</si>
  <si>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</si>
  <si>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</si>
  <si>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</si>
  <si>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</si>
  <si>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</si>
  <si>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</si>
  <si>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</si>
  <si>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</si>
  <si>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</si>
  <si>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</si>
  <si>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</si>
  <si>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</si>
  <si>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</si>
  <si>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</si>
  <si>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</si>
  <si>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</si>
  <si>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</si>
  <si>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</si>
  <si>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</si>
  <si>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</si>
  <si>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</si>
  <si>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</si>
  <si>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</si>
  <si>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</si>
  <si>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</si>
  <si>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</si>
  <si>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</si>
  <si>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</si>
  <si>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</si>
  <si>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</si>
  <si>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</si>
  <si>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</si>
  <si>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</si>
  <si>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</si>
  <si>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</si>
  <si>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</si>
  <si>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</si>
  <si>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</si>
  <si>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</si>
  <si>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</si>
  <si>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</si>
  <si>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</si>
  <si>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</si>
  <si>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</si>
  <si>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</si>
  <si>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</si>
  <si>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</si>
  <si>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</si>
  <si>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</si>
  <si>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</si>
  <si>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</si>
  <si>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</si>
  <si>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</si>
  <si>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</si>
  <si>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</si>
  <si>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</si>
  <si>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</si>
  <si>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</si>
  <si>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</si>
  <si>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</si>
  <si>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</si>
  <si>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</si>
  <si>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</si>
  <si>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</si>
  <si>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</si>
  <si>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</si>
  <si>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</si>
  <si>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</si>
  <si>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</si>
  <si>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</si>
  <si>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</si>
  <si>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</si>
  <si>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</si>
  <si>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</si>
  <si>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</si>
  <si>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</si>
  <si>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</si>
  <si>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</si>
  <si>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</si>
  <si>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</si>
  <si>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</si>
  <si>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</si>
  <si>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</si>
  <si>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</si>
  <si>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</si>
  <si>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</si>
  <si>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</si>
  <si>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</si>
  <si>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</si>
  <si>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</si>
  <si>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</si>
  <si>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</si>
  <si>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</si>
  <si>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</si>
  <si>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</si>
  <si>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</si>
  <si>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</si>
  <si>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</si>
  <si>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</si>
  <si>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</si>
  <si>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</si>
  <si>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</si>
  <si>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</si>
  <si>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</si>
  <si>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</si>
  <si>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</si>
  <si>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</si>
  <si>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</si>
  <si>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</si>
  <si>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</si>
  <si>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</si>
  <si>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</si>
  <si>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</si>
  <si>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</si>
  <si>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</si>
  <si>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</si>
  <si>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</si>
  <si>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</si>
  <si>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</si>
  <si>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</si>
  <si>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</si>
  <si>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</si>
  <si>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</si>
  <si>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</si>
  <si>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</si>
  <si>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</si>
  <si>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</si>
  <si>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</si>
  <si>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</si>
  <si>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</si>
  <si>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</si>
  <si>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</si>
  <si>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</si>
  <si>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</si>
  <si>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</si>
  <si>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</si>
  <si>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</si>
  <si>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</si>
  <si>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</si>
  <si>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</si>
  <si>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</si>
  <si>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</si>
  <si>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</si>
  <si>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</si>
  <si>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</si>
  <si>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</si>
  <si>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</si>
  <si>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</si>
  <si>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</si>
  <si>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</si>
  <si>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</si>
  <si>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</si>
  <si>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</si>
  <si>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</si>
  <si>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</si>
  <si>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</si>
  <si>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</si>
  <si>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</si>
  <si>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</si>
  <si>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</si>
  <si>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</si>
  <si>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</si>
  <si>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</si>
  <si>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</si>
  <si>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</si>
  <si>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</si>
  <si>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</si>
  <si>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</si>
  <si>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</si>
  <si>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</si>
  <si>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</si>
  <si>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</si>
  <si>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</si>
  <si>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</si>
  <si>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</si>
  <si>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</si>
  <si>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</si>
  <si>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</si>
  <si>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</si>
  <si>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</si>
  <si>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</si>
  <si>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</si>
  <si>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</si>
  <si>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</si>
  <si>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</si>
  <si>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</si>
  <si>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</si>
  <si>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</si>
  <si>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</si>
  <si>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</si>
  <si>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</si>
  <si>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</si>
  <si>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</si>
  <si>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</si>
  <si>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</si>
  <si>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</si>
  <si>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</si>
  <si>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</si>
  <si>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</si>
  <si>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</si>
  <si>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</si>
  <si>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</si>
  <si>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</si>
  <si>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</si>
  <si>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</si>
  <si>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</si>
  <si>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</si>
  <si>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</si>
  <si>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</si>
  <si>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</si>
  <si>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</si>
  <si>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</si>
  <si>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</si>
  <si>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</si>
  <si>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</si>
  <si>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</si>
  <si>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</si>
  <si>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</si>
  <si>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</si>
  <si>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</si>
  <si>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</si>
  <si>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</si>
  <si>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</si>
  <si>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</si>
  <si>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</si>
  <si>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</si>
  <si>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</si>
  <si>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</si>
  <si>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</si>
  <si>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</si>
  <si>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</si>
  <si>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</si>
  <si>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</si>
  <si>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</si>
  <si>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</si>
  <si>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</si>
  <si>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</si>
  <si>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</si>
  <si>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</si>
  <si>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</si>
  <si>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</si>
  <si>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</si>
  <si>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</si>
  <si>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</si>
  <si>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</si>
  <si>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</si>
  <si>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</si>
  <si>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</si>
  <si>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</si>
  <si>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</si>
  <si>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</si>
  <si>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</si>
  <si>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</si>
  <si>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</si>
  <si>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</si>
  <si>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</si>
  <si>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</si>
  <si>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</si>
  <si>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</si>
  <si>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</si>
  <si>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</si>
  <si>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</si>
  <si>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</si>
  <si>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</si>
  <si>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</si>
  <si>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</si>
  <si>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</si>
  <si>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</si>
  <si>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</si>
  <si>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</si>
  <si>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</si>
  <si>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</si>
  <si>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</si>
  <si>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</si>
  <si>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</si>
  <si>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</si>
  <si>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</si>
  <si>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</si>
  <si>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</si>
  <si>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</si>
  <si>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</si>
  <si>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</si>
  <si>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</si>
  <si>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</si>
  <si>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</si>
  <si>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</si>
  <si>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</si>
  <si>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</si>
  <si>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</si>
  <si>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</si>
  <si>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</si>
  <si>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</si>
  <si>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</si>
  <si>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</si>
  <si>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</si>
  <si>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</si>
  <si>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</si>
  <si>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</si>
  <si>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</si>
  <si>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</si>
  <si>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</si>
  <si>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</si>
  <si>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</si>
  <si>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</si>
  <si>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</si>
  <si>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</si>
  <si>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</si>
  <si>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</si>
  <si>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</si>
  <si>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</si>
  <si>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</si>
  <si>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</si>
  <si>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</si>
  <si>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</si>
  <si>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</si>
  <si>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</si>
  <si>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</si>
  <si>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</si>
  <si>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</si>
  <si>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</si>
  <si>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</si>
  <si>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</si>
  <si>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</si>
  <si>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</si>
  <si>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</si>
  <si>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</si>
  <si>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</si>
  <si>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</si>
  <si>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</si>
  <si>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</si>
  <si>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</si>
  <si>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</si>
  <si>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</si>
  <si>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</si>
  <si>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</si>
  <si>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</si>
  <si>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</si>
  <si>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</si>
  <si>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</si>
  <si>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</si>
  <si>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</si>
  <si>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</si>
  <si>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</si>
  <si>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</si>
  <si>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</si>
  <si>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</si>
  <si>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</si>
  <si>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</si>
  <si>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</si>
  <si>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</si>
  <si>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</si>
  <si>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</si>
  <si>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</si>
  <si>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</si>
  <si>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</si>
  <si>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</si>
  <si>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</si>
  <si>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</si>
  <si>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</si>
  <si>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</si>
  <si>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</si>
  <si>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</si>
  <si>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</si>
  <si>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</si>
  <si>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</si>
  <si>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</si>
  <si>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</si>
  <si>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</si>
  <si>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</si>
  <si>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</si>
  <si>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</si>
  <si>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</si>
  <si>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</si>
  <si>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</si>
  <si>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</si>
  <si>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</si>
  <si>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</si>
  <si>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</si>
  <si>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</si>
  <si>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</si>
  <si>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</si>
  <si>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</si>
  <si>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</si>
  <si>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</si>
  <si>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</si>
  <si>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</si>
  <si>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</si>
  <si>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</si>
  <si>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</si>
  <si>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</si>
  <si>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</si>
  <si>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</si>
  <si>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</si>
  <si>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</si>
  <si>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</si>
  <si>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</si>
  <si>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</si>
  <si>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</si>
  <si>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</si>
  <si>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</si>
  <si>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</si>
  <si>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</si>
  <si>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</si>
  <si>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</si>
  <si>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</si>
  <si>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</si>
  <si>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</si>
  <si>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</si>
  <si>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</si>
  <si>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</si>
  <si>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</si>
  <si>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</si>
  <si>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</si>
  <si>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</si>
  <si>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</si>
  <si>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</si>
  <si>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</si>
  <si>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</si>
  <si>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</si>
  <si>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</si>
  <si>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</si>
  <si>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</si>
  <si>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</si>
  <si>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</si>
  <si>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</si>
  <si>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</si>
  <si>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</si>
  <si>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</si>
  <si>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</si>
  <si>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</si>
  <si>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</si>
  <si>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</si>
  <si>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</si>
  <si>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</si>
  <si>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</si>
  <si>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</si>
  <si>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</si>
  <si>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</si>
  <si>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</si>
  <si>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</si>
  <si>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</si>
  <si>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</si>
  <si>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</si>
  <si>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</si>
  <si>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</si>
  <si>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</si>
  <si>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</si>
  <si>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</si>
  <si>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</si>
  <si>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</si>
  <si>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</si>
  <si>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</si>
  <si>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</si>
  <si>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</si>
  <si>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</si>
  <si>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</si>
  <si>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</si>
  <si>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</si>
  <si>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</si>
  <si>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</si>
  <si>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</si>
  <si>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</si>
  <si>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</si>
  <si>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</si>
  <si>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</si>
  <si>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</si>
  <si>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</si>
  <si>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</si>
  <si>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</si>
  <si>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</si>
  <si>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</si>
  <si>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</si>
  <si>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</si>
  <si>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</si>
  <si>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</si>
  <si>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</si>
  <si>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</si>
  <si>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</si>
  <si>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</si>
  <si>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</si>
  <si>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</si>
  <si>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</si>
  <si>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</si>
  <si>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</si>
  <si>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</si>
  <si>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</si>
  <si>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</si>
  <si>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</si>
  <si>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</si>
  <si>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</si>
  <si>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</si>
  <si>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</si>
  <si>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</si>
  <si>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</si>
  <si>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</si>
  <si>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</si>
  <si>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</si>
  <si>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</si>
  <si>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</si>
  <si>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</si>
  <si>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</si>
  <si>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</si>
  <si>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</si>
  <si>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</si>
  <si>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</si>
  <si>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</si>
  <si>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</si>
  <si>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</si>
  <si>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</si>
  <si>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</si>
  <si>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</si>
  <si>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</si>
  <si>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</si>
  <si>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</si>
  <si>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</si>
  <si>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</si>
  <si>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</si>
  <si>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</si>
  <si>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</si>
  <si>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</si>
  <si>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</si>
  <si>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</si>
  <si>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</si>
  <si>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</si>
  <si>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</si>
  <si>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</si>
  <si>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</si>
  <si>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</si>
  <si>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</si>
  <si>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</si>
  <si>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</si>
  <si>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</si>
  <si>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</si>
  <si>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</si>
  <si>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</si>
  <si>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</si>
  <si>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</si>
  <si>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</si>
  <si>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</si>
  <si>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</si>
  <si>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</si>
  <si>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</si>
  <si>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</si>
  <si>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</si>
  <si>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</si>
  <si>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</si>
  <si>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</si>
  <si>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</si>
  <si>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</si>
  <si>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</si>
  <si>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</si>
  <si>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</si>
  <si>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</si>
  <si>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</si>
  <si>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</si>
  <si>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</si>
  <si>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</si>
  <si>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</si>
  <si>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</si>
  <si>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</si>
  <si>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</si>
  <si>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</si>
  <si>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</si>
  <si>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</si>
  <si>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</si>
  <si>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</si>
  <si>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</si>
  <si>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</si>
  <si>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</si>
  <si>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</si>
  <si>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</si>
  <si>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</si>
  <si>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</si>
  <si>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</si>
  <si>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</si>
  <si>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</si>
  <si>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</si>
  <si>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</si>
  <si>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</si>
  <si>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</si>
  <si>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</si>
  <si>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</si>
  <si>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</si>
  <si>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</si>
  <si>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</si>
  <si>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</si>
  <si>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</si>
  <si>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</si>
  <si>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</si>
  <si>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</si>
  <si>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</si>
  <si>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</si>
  <si>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</si>
  <si>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</si>
  <si>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</si>
  <si>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</si>
  <si>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</si>
  <si>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</si>
  <si>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</si>
  <si>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</si>
  <si>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</si>
  <si>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</si>
  <si>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</si>
  <si>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</si>
  <si>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</si>
  <si>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</si>
  <si>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</si>
  <si>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</si>
  <si>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</si>
  <si>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</si>
  <si>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</si>
  <si>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</si>
  <si>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</si>
  <si>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</si>
  <si>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</si>
  <si>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</si>
  <si>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</si>
  <si>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</si>
  <si>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</si>
  <si>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</si>
  <si>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</si>
  <si>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</si>
  <si>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</si>
  <si>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</si>
  <si>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</si>
  <si>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</si>
  <si>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</si>
  <si>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</si>
  <si>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</si>
  <si>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</si>
  <si>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</si>
  <si>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</si>
  <si>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</si>
  <si>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</si>
  <si>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</si>
  <si>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</si>
  <si>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</si>
  <si>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</si>
  <si>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</si>
  <si>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</si>
  <si>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</si>
  <si>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</si>
  <si>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</si>
  <si>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</si>
  <si>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</si>
  <si>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</si>
  <si>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</si>
  <si>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</si>
  <si>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</si>
  <si>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</si>
  <si>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</si>
  <si>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</si>
  <si>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</si>
  <si>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</si>
  <si>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</si>
  <si>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</si>
  <si>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</si>
  <si>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</si>
  <si>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</si>
  <si>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</si>
  <si>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</si>
  <si>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</si>
  <si>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</si>
  <si>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</si>
  <si>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</si>
  <si>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</si>
  <si>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</si>
  <si>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</si>
  <si>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</si>
  <si>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</si>
  <si>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</si>
  <si>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</si>
  <si>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</si>
  <si>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</si>
  <si>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</si>
  <si>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</si>
  <si>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</si>
  <si>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</si>
  <si>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</si>
  <si>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</si>
  <si>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</si>
  <si>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</si>
  <si>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</si>
  <si>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</si>
  <si>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</si>
  <si>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</si>
  <si>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</si>
  <si>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</si>
  <si>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</si>
  <si>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</si>
  <si>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</si>
  <si>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</si>
  <si>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</si>
  <si>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</si>
  <si>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</si>
  <si>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</si>
  <si>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</si>
  <si>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</si>
  <si>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</si>
  <si>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</si>
  <si>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</si>
  <si>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</si>
  <si>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</si>
  <si>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</si>
  <si>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</si>
  <si>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</si>
  <si>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</si>
  <si>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</si>
  <si>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</si>
  <si>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</si>
  <si>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</si>
  <si>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</si>
  <si>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</si>
  <si>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</si>
  <si>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</si>
  <si>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</si>
  <si>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</si>
  <si>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</si>
  <si>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</si>
  <si>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</si>
  <si>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</si>
  <si>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</si>
  <si>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</si>
  <si>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</si>
  <si>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</si>
  <si>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</si>
  <si>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</si>
  <si>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</si>
  <si>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</si>
  <si>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</si>
  <si>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</si>
  <si>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</si>
  <si>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</si>
  <si>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</si>
  <si>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</si>
  <si>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</si>
  <si>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</si>
  <si>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</si>
  <si>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</si>
  <si>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</si>
  <si>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</si>
  <si>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</si>
  <si>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</si>
  <si>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</si>
  <si>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</si>
  <si>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</si>
  <si>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</si>
  <si>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</si>
  <si>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</si>
  <si>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</si>
  <si>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</si>
  <si>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</si>
  <si>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</si>
  <si>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</si>
  <si>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</si>
  <si>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</si>
  <si>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</si>
  <si>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</si>
  <si>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</si>
  <si>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</si>
  <si>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</si>
  <si>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</si>
  <si>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</si>
  <si>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</si>
  <si>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</si>
  <si>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</si>
  <si>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</si>
  <si>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</si>
  <si>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</si>
  <si>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</si>
  <si>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</si>
  <si>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</si>
  <si>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</si>
  <si>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</si>
  <si>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</si>
  <si>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</si>
  <si>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</si>
  <si>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</si>
  <si>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</si>
  <si>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</si>
  <si>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</si>
  <si>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</si>
  <si>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</si>
  <si>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</si>
  <si>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</si>
  <si>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</si>
  <si>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</si>
  <si>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</si>
  <si>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</si>
  <si>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</si>
  <si>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</si>
  <si>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</si>
  <si>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</si>
  <si>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</si>
  <si>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</si>
  <si>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</si>
  <si>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</si>
  <si>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</si>
  <si>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</si>
  <si>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</si>
  <si>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</si>
  <si>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</si>
  <si>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</si>
  <si>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</si>
  <si>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</si>
  <si>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</si>
  <si>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</si>
  <si>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</si>
  <si>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</si>
  <si>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</si>
  <si>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</si>
  <si>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</si>
  <si>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</si>
  <si>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</si>
  <si>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</si>
  <si>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</si>
  <si>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</si>
  <si>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</si>
  <si>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</si>
  <si>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</si>
  <si>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</si>
  <si>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</si>
  <si>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</si>
  <si>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</si>
  <si>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</si>
  <si>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</si>
  <si>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</si>
  <si>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</si>
  <si>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</si>
  <si>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</si>
  <si>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</si>
  <si>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</si>
  <si>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</si>
  <si>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</si>
  <si>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</si>
  <si>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</si>
  <si>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</si>
  <si>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</si>
  <si>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</si>
  <si>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</si>
  <si>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</si>
  <si>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</si>
  <si>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</si>
  <si>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</si>
  <si>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</si>
  <si>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</si>
  <si>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</si>
  <si>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</si>
  <si>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</si>
  <si>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</si>
  <si>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</si>
  <si>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</si>
  <si>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</si>
  <si>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</si>
  <si>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</si>
  <si>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</si>
  <si>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</si>
  <si>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</si>
  <si>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</si>
  <si>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</si>
  <si>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</si>
  <si>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</si>
  <si>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</si>
  <si>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</si>
  <si>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</si>
  <si>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</si>
  <si>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</si>
  <si>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</si>
  <si>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</si>
  <si>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</si>
  <si>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</si>
  <si>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</si>
  <si>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</si>
  <si>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</si>
  <si>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</si>
  <si>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</si>
  <si>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</si>
  <si>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</si>
  <si>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</si>
  <si>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</si>
  <si>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</si>
  <si>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</si>
  <si>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</si>
  <si>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</si>
  <si>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</si>
  <si>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</si>
  <si>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</si>
  <si>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</si>
  <si>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</si>
  <si>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</si>
  <si>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</si>
  <si>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</si>
  <si>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</si>
  <si>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</si>
  <si>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</si>
  <si>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</si>
  <si>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</si>
  <si>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</si>
  <si>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</si>
  <si>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</si>
  <si>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</si>
  <si>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</si>
  <si>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</si>
  <si>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</si>
  <si>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</si>
  <si>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</si>
  <si>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</si>
  <si>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</si>
  <si>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</si>
  <si>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</si>
  <si>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</si>
  <si>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</si>
  <si>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</si>
  <si>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</si>
  <si>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</si>
  <si>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</si>
  <si>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</si>
  <si>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</si>
  <si>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</si>
  <si>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</si>
  <si>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</si>
  <si>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</si>
  <si>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</si>
  <si>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</si>
  <si>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</si>
  <si>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</si>
  <si>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</si>
  <si>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</si>
  <si>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</si>
  <si>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</si>
  <si>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</si>
  <si>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</si>
  <si>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</si>
  <si>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</si>
  <si>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</si>
  <si>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</si>
  <si>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</si>
  <si>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</si>
  <si>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</si>
  <si>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</si>
  <si>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</si>
  <si>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</si>
  <si>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</si>
  <si>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</si>
  <si>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</si>
  <si>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</si>
  <si>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</si>
  <si>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</si>
  <si>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</si>
  <si>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</si>
  <si>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</si>
  <si>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</si>
  <si>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</si>
  <si>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</si>
  <si>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</si>
  <si>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</si>
  <si>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</si>
  <si>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</si>
  <si>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</si>
  <si>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</si>
  <si>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</si>
  <si>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</si>
  <si>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</si>
  <si>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</si>
  <si>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</si>
  <si>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</si>
  <si>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</si>
  <si>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</si>
  <si>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</si>
  <si>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</si>
  <si>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</si>
  <si>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</si>
  <si>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</si>
  <si>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</si>
  <si>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</si>
  <si>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</si>
  <si>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</si>
  <si>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</si>
  <si>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</si>
  <si>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</si>
  <si>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</si>
  <si>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</si>
  <si>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</si>
  <si>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</si>
  <si>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</si>
  <si>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</si>
  <si>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</si>
  <si>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</si>
  <si>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</si>
  <si>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</si>
  <si>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</si>
  <si>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</si>
  <si>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</si>
  <si>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</si>
  <si>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</si>
  <si>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</si>
  <si>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</si>
  <si>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</si>
  <si>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</si>
  <si>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</si>
  <si>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</si>
  <si>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</si>
  <si>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</si>
  <si>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</si>
  <si>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</si>
  <si>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</si>
  <si>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</si>
  <si>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</si>
  <si>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</si>
  <si>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</si>
  <si>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</si>
  <si>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</si>
  <si>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</si>
  <si>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</si>
  <si>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</si>
  <si>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</si>
  <si>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</si>
  <si>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</si>
  <si>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</si>
  <si>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</si>
  <si>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</si>
  <si>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</si>
  <si>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</si>
  <si>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</si>
  <si>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</si>
  <si>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</si>
  <si>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</si>
  <si>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</si>
  <si>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</si>
  <si>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</si>
  <si>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</si>
  <si>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</si>
  <si>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</si>
  <si>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</si>
  <si>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</si>
  <si>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</si>
  <si>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</si>
  <si>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</si>
  <si>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</si>
  <si>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</si>
  <si>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</si>
  <si>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</si>
  <si>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</si>
  <si>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</si>
  <si>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</si>
  <si>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</si>
  <si>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</si>
  <si>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</si>
  <si>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</si>
  <si>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</si>
  <si>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</si>
  <si>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</si>
  <si>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</si>
  <si>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</si>
  <si>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</si>
  <si>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</si>
  <si>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</si>
  <si>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</si>
  <si>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</si>
  <si>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</si>
  <si>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</si>
  <si>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</si>
  <si>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</si>
  <si>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</si>
  <si>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</si>
  <si>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</si>
  <si>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</si>
  <si>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</si>
  <si>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</si>
  <si>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</si>
  <si>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</si>
  <si>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</si>
  <si>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</si>
  <si>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</si>
  <si>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</si>
  <si>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</si>
  <si>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</si>
  <si>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</si>
  <si>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</si>
  <si>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</si>
  <si>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</si>
  <si>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</si>
  <si>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</si>
  <si>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</si>
  <si>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</si>
  <si>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</si>
  <si>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</si>
  <si>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</si>
  <si>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</si>
  <si>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</si>
  <si>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</si>
  <si>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</si>
  <si>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</si>
  <si>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</si>
  <si>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</si>
  <si>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</si>
  <si>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</si>
  <si>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</si>
  <si>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</si>
  <si>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</si>
  <si>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</si>
  <si>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</si>
  <si>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</si>
  <si>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</si>
  <si>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</si>
  <si>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</si>
  <si>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</si>
  <si>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</si>
  <si>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</si>
  <si>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</si>
  <si>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</si>
  <si>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</si>
  <si>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</si>
  <si>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</si>
  <si>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</si>
  <si>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</si>
  <si>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</si>
  <si>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</si>
  <si>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</si>
  <si>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</si>
  <si>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</si>
  <si>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</si>
  <si>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</si>
  <si>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</si>
  <si>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</si>
  <si>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</si>
  <si>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</si>
  <si>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</si>
  <si>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</si>
  <si>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</si>
  <si>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</si>
  <si>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</si>
  <si>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</si>
  <si>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</si>
  <si>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</si>
  <si>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</si>
  <si>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</si>
  <si>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</si>
  <si>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</si>
  <si>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</si>
  <si>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</si>
  <si>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</si>
  <si>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</si>
  <si>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</si>
  <si>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</si>
  <si>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</si>
  <si>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</si>
  <si>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</si>
  <si>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</si>
  <si>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</si>
  <si>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</si>
  <si>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</si>
  <si>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</si>
  <si>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</si>
  <si>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</si>
  <si>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</si>
  <si>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</si>
  <si>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</si>
  <si>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</si>
  <si>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</si>
  <si>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</si>
  <si>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</si>
  <si>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</si>
  <si>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</si>
  <si>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</si>
  <si>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</si>
  <si>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</si>
  <si>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</si>
  <si>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</si>
  <si>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</si>
  <si>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</si>
  <si>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</si>
  <si>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</si>
  <si>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</si>
  <si>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</si>
  <si>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</si>
  <si>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</si>
  <si>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</si>
  <si>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</si>
  <si>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</si>
  <si>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</si>
  <si>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</si>
  <si>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</si>
  <si>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</si>
  <si>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</si>
  <si>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</si>
  <si>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</si>
  <si>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</si>
  <si>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</si>
  <si>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</si>
  <si>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</si>
  <si>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</si>
  <si>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</si>
  <si>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</si>
  <si>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</si>
  <si>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</si>
  <si>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</si>
  <si>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</si>
  <si>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</si>
  <si>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</si>
  <si>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</si>
  <si>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</si>
  <si>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</si>
  <si>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</si>
  <si>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</si>
  <si>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</si>
  <si>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</si>
  <si>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</si>
  <si>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</si>
  <si>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</si>
  <si>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</si>
  <si>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</si>
  <si>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</si>
  <si>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</si>
  <si>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</si>
  <si>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</si>
  <si>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</si>
  <si>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</si>
  <si>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</si>
  <si>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</si>
  <si>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</si>
  <si>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</si>
  <si>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</si>
  <si>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</si>
  <si>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</si>
  <si>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</si>
  <si>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</si>
  <si>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</si>
  <si>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</si>
  <si>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</si>
  <si>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</si>
  <si>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</si>
  <si>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</si>
  <si>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</si>
  <si>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</si>
  <si>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</si>
  <si>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</si>
  <si>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</si>
  <si>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</si>
  <si>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</si>
  <si>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</si>
  <si>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</si>
  <si>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</si>
  <si>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</si>
  <si>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</si>
  <si>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</si>
  <si>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</si>
  <si>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</si>
  <si>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</si>
  <si>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</si>
  <si>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</si>
  <si>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</si>
  <si>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</si>
  <si>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</si>
  <si>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</si>
  <si>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</si>
  <si>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</si>
  <si>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</si>
  <si>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</si>
  <si>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</si>
  <si>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</si>
  <si>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</si>
  <si>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</si>
  <si>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</si>
  <si>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</si>
  <si>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</si>
  <si>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</si>
  <si>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</si>
  <si>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</si>
  <si>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</si>
  <si>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</si>
  <si>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</si>
  <si>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</si>
  <si>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</si>
  <si>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</si>
  <si>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</si>
  <si>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</si>
  <si>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</si>
  <si>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</si>
  <si>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</si>
  <si>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</si>
  <si>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</si>
  <si>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</si>
  <si>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</si>
  <si>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</si>
  <si>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</si>
  <si>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</si>
  <si>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</si>
  <si>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</si>
  <si>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</si>
  <si>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</si>
  <si>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</si>
  <si>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</si>
  <si>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</si>
  <si>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</si>
  <si>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</si>
  <si>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</si>
  <si>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</si>
  <si>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</si>
  <si>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</si>
  <si>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</si>
  <si>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</si>
  <si>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</si>
  <si>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</si>
  <si>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</si>
  <si>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</si>
  <si>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</si>
  <si>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</si>
  <si>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</si>
  <si>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</si>
  <si>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</si>
  <si>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</si>
  <si>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</si>
  <si>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</si>
  <si>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</si>
  <si>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</si>
  <si>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</si>
  <si>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</si>
  <si>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</si>
  <si>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</si>
  <si>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</si>
  <si>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</si>
  <si>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</si>
  <si>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</si>
  <si>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</si>
  <si>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</si>
  <si>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</si>
  <si>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</si>
  <si>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</si>
  <si>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</si>
  <si>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</si>
  <si>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</si>
  <si>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</si>
  <si>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</si>
  <si>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</si>
  <si>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</si>
  <si>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</si>
  <si>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</si>
  <si>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</si>
  <si>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</si>
  <si>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</si>
  <si>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</si>
  <si>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</si>
  <si>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</si>
  <si>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</si>
  <si>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</si>
  <si>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</si>
  <si>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</si>
  <si>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</si>
  <si>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</si>
  <si>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</si>
  <si>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</si>
  <si>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</si>
  <si>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</si>
  <si>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</si>
  <si>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</si>
  <si>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</si>
  <si>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</si>
  <si>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</si>
  <si>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</si>
  <si>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</si>
  <si>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</si>
  <si>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</si>
  <si>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</si>
  <si>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</si>
  <si>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</si>
  <si>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</si>
  <si>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</si>
  <si>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</si>
  <si>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</si>
  <si>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</si>
  <si>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</si>
  <si>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</si>
  <si>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</si>
  <si>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</si>
  <si>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</si>
  <si>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</si>
  <si>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</si>
  <si>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</si>
  <si>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</si>
  <si>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</si>
  <si>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</si>
  <si>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</si>
  <si>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</si>
  <si>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</si>
  <si>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</si>
  <si>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</si>
  <si>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</si>
  <si>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</si>
  <si>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</si>
  <si>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</si>
  <si>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</si>
  <si>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</si>
  <si>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</si>
  <si>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</si>
  <si>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</si>
  <si>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</si>
  <si>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</si>
  <si>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</si>
  <si>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</si>
  <si>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</si>
  <si>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</si>
  <si>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</si>
  <si>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</si>
  <si>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</si>
  <si>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</si>
  <si>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</si>
  <si>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</si>
  <si>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</si>
  <si>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</si>
  <si>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</si>
  <si>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</si>
  <si>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</si>
  <si>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</si>
  <si>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</si>
  <si>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</si>
  <si>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</si>
  <si>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</si>
  <si>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</si>
  <si>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</si>
  <si>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</si>
  <si>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</si>
  <si>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</si>
  <si>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</si>
  <si>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</si>
  <si>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</si>
  <si>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</si>
  <si>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</si>
  <si>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</si>
  <si>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</si>
  <si>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</si>
  <si>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</si>
  <si>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</si>
  <si>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</si>
  <si>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</si>
  <si>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</si>
  <si>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</si>
  <si>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</si>
  <si>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</si>
  <si>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</si>
  <si>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</si>
  <si>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</si>
  <si>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</si>
  <si>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</si>
  <si>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</si>
  <si>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</si>
  <si>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</si>
  <si>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</si>
  <si>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</si>
  <si>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</si>
  <si>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</si>
  <si>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</si>
  <si>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</si>
  <si>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</si>
  <si>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</si>
  <si>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</si>
  <si>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</si>
  <si>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</si>
  <si>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</si>
  <si>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</si>
  <si>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</si>
  <si>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</si>
  <si>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</si>
  <si>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</si>
  <si>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</si>
  <si>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</si>
  <si>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</si>
  <si>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</si>
  <si>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</si>
  <si>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</si>
  <si>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</si>
  <si>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</si>
  <si>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</si>
  <si>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</si>
  <si>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</si>
  <si>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</si>
  <si>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</si>
  <si>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</si>
  <si>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</si>
  <si>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</si>
  <si>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</si>
  <si>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</si>
  <si>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</si>
  <si>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</si>
  <si>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</si>
  <si>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</si>
  <si>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</si>
  <si>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</si>
  <si>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</si>
  <si>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</si>
  <si>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</si>
  <si>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</si>
  <si>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</si>
  <si>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</si>
  <si>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</si>
  <si>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</si>
  <si>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</si>
  <si>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</si>
  <si>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</si>
  <si>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</si>
  <si>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</si>
  <si>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</si>
  <si>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</si>
  <si>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</si>
  <si>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</si>
  <si>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</si>
  <si>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</si>
  <si>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</si>
  <si>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</si>
  <si>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</si>
  <si>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</si>
  <si>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</si>
  <si>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</si>
  <si>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</si>
  <si>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</si>
  <si>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</si>
  <si>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</si>
  <si>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</si>
  <si>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</si>
  <si>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</si>
  <si>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</si>
  <si>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</si>
  <si>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</si>
  <si>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</si>
  <si>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</si>
  <si>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</si>
  <si>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</si>
  <si>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</si>
  <si>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</si>
  <si>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</si>
  <si>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</si>
  <si>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</si>
  <si>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</si>
  <si>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</si>
  <si>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</si>
  <si>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</si>
  <si>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</si>
  <si>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</si>
  <si>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</si>
  <si>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</si>
  <si>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</si>
  <si>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</si>
  <si>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</si>
  <si>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</si>
  <si>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</si>
  <si>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</si>
  <si>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</si>
  <si>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</si>
  <si>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</si>
  <si>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</si>
  <si>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</si>
  <si>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</si>
  <si>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</si>
  <si>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</si>
  <si>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</si>
  <si>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</si>
  <si>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</si>
  <si>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</si>
  <si>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</si>
  <si>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</si>
  <si>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</si>
  <si>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</si>
  <si>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</si>
  <si>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</si>
  <si>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</si>
  <si>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</si>
  <si>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</si>
  <si>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</si>
  <si>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</si>
  <si>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</si>
  <si>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</si>
  <si>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</si>
  <si>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</si>
  <si>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</si>
  <si>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</si>
  <si>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</si>
  <si>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</si>
  <si>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</si>
  <si>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</si>
  <si>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</si>
  <si>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</si>
  <si>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</si>
  <si>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</si>
  <si>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</si>
  <si>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</si>
  <si>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</si>
  <si>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</si>
  <si>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</si>
  <si>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</si>
  <si>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</si>
  <si>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</si>
  <si>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</si>
  <si>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</si>
  <si>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</si>
  <si>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</si>
  <si>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</si>
  <si>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</si>
  <si>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</si>
  <si>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</si>
  <si>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</si>
  <si>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</si>
  <si>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</si>
  <si>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</si>
  <si>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</si>
  <si>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</si>
  <si>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</si>
  <si>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</si>
  <si>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</si>
  <si>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</si>
  <si>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</si>
  <si>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</si>
  <si>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</si>
  <si>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</si>
  <si>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</si>
  <si>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</si>
  <si>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</si>
  <si>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</si>
  <si>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</si>
  <si>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</si>
  <si>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</si>
  <si>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</si>
  <si>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</si>
  <si>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</si>
  <si>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</si>
  <si>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</si>
  <si>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</si>
  <si>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</si>
  <si>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</si>
  <si>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</si>
  <si>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</si>
  <si>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</si>
  <si>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</si>
  <si>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</si>
  <si>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</si>
  <si>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</si>
  <si>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</si>
  <si>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</si>
  <si>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</si>
  <si>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</si>
  <si>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</si>
  <si>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</si>
  <si>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</si>
  <si>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</si>
  <si>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</si>
  <si>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</si>
  <si>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</si>
  <si>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</si>
  <si>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</si>
  <si>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</si>
  <si>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</si>
  <si>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</si>
  <si>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</si>
  <si>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</si>
  <si>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</si>
  <si>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</si>
  <si>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</si>
  <si>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</si>
  <si>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</si>
  <si>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</si>
  <si>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</si>
  <si>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</si>
  <si>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</si>
  <si>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</si>
  <si>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</si>
  <si>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</si>
  <si>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</si>
  <si>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</si>
  <si>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</si>
  <si>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</si>
  <si>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</si>
  <si>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</si>
  <si>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</si>
  <si>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</si>
  <si>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</si>
  <si>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</si>
  <si>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</si>
  <si>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</si>
  <si>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</si>
  <si>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</si>
  <si>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</si>
  <si>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</si>
  <si>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</si>
  <si>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</si>
  <si>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</si>
  <si>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</si>
  <si>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</si>
  <si>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</si>
  <si>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</si>
  <si>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</si>
  <si>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</si>
  <si>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</si>
  <si>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</si>
  <si>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</si>
  <si>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</si>
  <si>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</si>
  <si>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</si>
  <si>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</si>
  <si>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</si>
  <si>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</si>
  <si>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</si>
  <si>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</si>
  <si>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</si>
  <si>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</si>
  <si>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</si>
  <si>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</si>
  <si>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</si>
  <si>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</si>
  <si>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</si>
  <si>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</si>
  <si>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</si>
  <si>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</si>
  <si>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</si>
  <si>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</si>
  <si>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</si>
  <si>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</si>
  <si>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</si>
  <si>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</si>
  <si>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</si>
  <si>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</si>
  <si>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</si>
  <si>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</si>
  <si>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</si>
  <si>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</si>
  <si>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</si>
  <si>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</si>
  <si>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</si>
  <si>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</si>
  <si>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</si>
  <si>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</si>
  <si>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</si>
  <si>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</si>
  <si>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</si>
  <si>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</si>
  <si>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</si>
  <si>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</si>
  <si>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</si>
  <si>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</si>
  <si>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</si>
  <si>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</si>
  <si>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</si>
  <si>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</si>
  <si>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</si>
  <si>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</si>
  <si>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</si>
  <si>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</si>
  <si>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</si>
  <si>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</si>
  <si>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</si>
  <si>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</si>
  <si>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</si>
  <si>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</si>
  <si>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</si>
  <si>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</si>
  <si>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</si>
  <si>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</si>
  <si>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</si>
  <si>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</si>
  <si>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</si>
  <si>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</si>
  <si>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</si>
  <si>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</si>
  <si>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</si>
  <si>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</si>
  <si>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</si>
  <si>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</si>
  <si>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</si>
  <si>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</si>
  <si>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</si>
  <si>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</si>
  <si>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</si>
  <si>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</si>
  <si>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</si>
  <si>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</si>
  <si>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</si>
  <si>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</si>
  <si>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</si>
  <si>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</si>
  <si>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</si>
  <si>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</si>
  <si>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</si>
  <si>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</si>
  <si>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</si>
  <si>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</si>
  <si>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</si>
  <si>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</si>
  <si>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</si>
  <si>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</si>
  <si>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</si>
  <si>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</si>
  <si>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</si>
  <si>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</si>
  <si>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</si>
  <si>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</si>
  <si>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</si>
  <si>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</si>
  <si>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</si>
  <si>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</si>
  <si>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</si>
  <si>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</si>
  <si>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</si>
  <si>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</si>
  <si>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</si>
  <si>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</si>
  <si>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</si>
  <si>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</si>
  <si>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</si>
  <si>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</si>
  <si>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</si>
  <si>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</si>
  <si>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</si>
  <si>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</si>
  <si>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</si>
  <si>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</si>
  <si>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</si>
  <si>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</si>
  <si>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</si>
  <si>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</si>
  <si>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</si>
  <si>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</si>
  <si>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</si>
  <si>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</si>
  <si>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</si>
  <si>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</si>
  <si>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</si>
  <si>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</si>
  <si>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</si>
  <si>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</si>
  <si>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</si>
  <si>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</si>
  <si>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</si>
  <si>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</si>
  <si>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</si>
  <si>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</si>
  <si>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</si>
  <si>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</si>
  <si>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</si>
  <si>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</si>
  <si>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</si>
  <si>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</si>
  <si>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</si>
  <si>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</si>
  <si>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</si>
  <si>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</si>
  <si>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</si>
  <si>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</si>
  <si>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</si>
  <si>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</si>
  <si>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</si>
  <si>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</si>
  <si>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</si>
  <si>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</si>
  <si>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</si>
  <si>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</si>
  <si>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</si>
  <si>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</si>
  <si>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</si>
  <si>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</si>
  <si>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</si>
  <si>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</si>
  <si>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</si>
  <si>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</si>
  <si>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</si>
  <si>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</si>
  <si>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</si>
  <si>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</si>
  <si>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</si>
  <si>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</si>
  <si>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</si>
  <si>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</si>
  <si>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</si>
  <si>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</si>
  <si>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</si>
  <si>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</si>
  <si>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</si>
  <si>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</si>
  <si>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</si>
  <si>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</si>
  <si>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</si>
  <si>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</si>
  <si>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</si>
  <si>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</si>
  <si>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</si>
  <si>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</si>
  <si>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</si>
  <si>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</si>
  <si>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</si>
  <si>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</si>
  <si>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</si>
  <si>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</si>
  <si>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</si>
  <si>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</si>
  <si>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</si>
  <si>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</si>
  <si>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</si>
  <si>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</si>
  <si>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</si>
  <si>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</si>
  <si>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</si>
  <si>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</si>
  <si>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</si>
  <si>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</si>
  <si>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</si>
  <si>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</si>
  <si>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</si>
  <si>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</si>
  <si>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</si>
  <si>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</si>
  <si>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</si>
  <si>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</si>
  <si>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</si>
  <si>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</si>
  <si>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</si>
  <si>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</si>
  <si>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</si>
  <si>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</si>
  <si>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</si>
  <si>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</si>
  <si>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</si>
  <si>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</si>
  <si>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</si>
  <si>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</si>
  <si>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</si>
  <si>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</si>
  <si>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</si>
  <si>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</si>
  <si>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</si>
  <si>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</si>
  <si>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</si>
  <si>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</si>
  <si>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</si>
  <si>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</si>
  <si>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</si>
  <si>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</si>
  <si>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</si>
  <si>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</si>
  <si>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</si>
  <si>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</si>
  <si>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</si>
  <si>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</si>
  <si>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</si>
  <si>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</si>
  <si>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</si>
  <si>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</si>
  <si>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</si>
  <si>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</si>
  <si>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</si>
  <si>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</si>
  <si>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</si>
  <si>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</si>
  <si>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</si>
  <si>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</si>
  <si>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</si>
  <si>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</si>
  <si>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</si>
  <si>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</si>
  <si>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</si>
  <si>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</si>
  <si>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</si>
  <si>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</si>
  <si>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</si>
  <si>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</si>
  <si>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</si>
  <si>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</si>
  <si>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</si>
  <si>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</si>
  <si>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</si>
  <si>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</si>
  <si>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</si>
  <si>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</si>
  <si>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</si>
  <si>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</si>
  <si>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</si>
  <si>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</si>
  <si>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</si>
  <si>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</si>
  <si>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</si>
  <si>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</si>
  <si>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</si>
  <si>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</si>
  <si>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</si>
  <si>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</si>
  <si>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</si>
  <si>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</si>
  <si>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</si>
  <si>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</si>
  <si>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</si>
  <si>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</si>
  <si>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</si>
  <si>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</si>
  <si>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</si>
  <si>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</si>
  <si>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</si>
  <si>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</si>
  <si>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</si>
  <si>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</si>
  <si>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</si>
  <si>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</si>
  <si>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</si>
  <si>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</si>
  <si>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</si>
  <si>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</si>
  <si>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</si>
  <si>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</si>
  <si>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</si>
  <si>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</si>
  <si>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</si>
  <si>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</si>
  <si>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</si>
  <si>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</si>
  <si>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</si>
  <si>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</si>
  <si>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</si>
  <si>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</si>
  <si>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</si>
  <si>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</si>
  <si>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</si>
  <si>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</si>
  <si>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</si>
  <si>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</si>
  <si>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</si>
  <si>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</si>
  <si>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</si>
  <si>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</si>
  <si>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</si>
  <si>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</si>
  <si>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</si>
  <si>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</si>
  <si>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</si>
  <si>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</si>
  <si>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</si>
  <si>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</si>
  <si>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</si>
  <si>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</si>
  <si>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</si>
  <si>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</si>
  <si>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</si>
  <si>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</si>
  <si>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</si>
  <si>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</si>
  <si>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</si>
  <si>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</si>
  <si>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</si>
  <si>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</si>
  <si>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</si>
  <si>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</si>
  <si>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</si>
  <si>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</si>
  <si>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</si>
  <si>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</si>
  <si>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</si>
  <si>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</si>
  <si>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</si>
  <si>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</si>
  <si>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</si>
  <si>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</si>
  <si>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</si>
  <si>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</si>
  <si>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</si>
  <si>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</si>
  <si>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</si>
  <si>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</si>
  <si>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</si>
  <si>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</si>
  <si>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</si>
  <si>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</si>
  <si>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</si>
  <si>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</si>
  <si>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</si>
  <si>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</si>
  <si>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</si>
  <si>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</si>
  <si>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</si>
  <si>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</si>
  <si>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</si>
  <si>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</si>
  <si>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</si>
  <si>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</si>
  <si>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</si>
  <si>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</si>
  <si>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</si>
  <si>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</si>
  <si>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</si>
  <si>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</si>
  <si>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</si>
  <si>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</si>
  <si>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</si>
  <si>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</si>
  <si>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</si>
  <si>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</si>
  <si>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</si>
  <si>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</si>
  <si>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</si>
  <si>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</si>
  <si>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</si>
  <si>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</si>
  <si>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</si>
  <si>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</si>
  <si>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</si>
  <si>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</si>
  <si>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</si>
  <si>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</si>
  <si>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</si>
  <si>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</si>
  <si>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</si>
  <si>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</si>
  <si>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</si>
  <si>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</si>
  <si>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</si>
  <si>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</si>
  <si>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</si>
  <si>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</si>
  <si>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</si>
  <si>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</si>
  <si>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</si>
  <si>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</si>
  <si>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</si>
  <si>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</si>
  <si>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</si>
  <si>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</si>
  <si>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</si>
  <si>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</si>
  <si>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</si>
  <si>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</si>
  <si>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</si>
  <si>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</si>
  <si>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</si>
  <si>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</si>
  <si>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</si>
  <si>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</si>
  <si>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</si>
  <si>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</si>
  <si>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</si>
  <si>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</si>
  <si>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</si>
  <si>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</si>
  <si>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</si>
  <si>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</si>
  <si>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</si>
  <si>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</si>
  <si>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</si>
  <si>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</si>
  <si>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</si>
  <si>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</si>
  <si>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</si>
  <si>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</si>
  <si>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</si>
  <si>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</si>
  <si>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</si>
  <si>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</si>
  <si>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</si>
  <si>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</si>
  <si>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</si>
  <si>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</si>
  <si>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</si>
  <si>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</si>
  <si>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</si>
  <si>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</si>
  <si>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</si>
  <si>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</si>
  <si>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</si>
  <si>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</si>
  <si>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</si>
  <si>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</si>
  <si>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</si>
  <si>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</si>
  <si>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</si>
  <si>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</si>
  <si>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</si>
  <si>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</si>
  <si>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</si>
  <si>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</si>
  <si>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</si>
  <si>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</si>
  <si>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</si>
  <si>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</si>
  <si>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</si>
  <si>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</si>
  <si>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</si>
  <si>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</si>
  <si>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</si>
  <si>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</si>
  <si>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</si>
  <si>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</si>
  <si>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</si>
  <si>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</si>
  <si>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</si>
  <si>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</si>
  <si>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</si>
  <si>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</si>
  <si>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</si>
  <si>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</si>
  <si>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</si>
  <si>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</si>
  <si>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</si>
  <si>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</si>
  <si>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</si>
  <si>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</si>
  <si>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</si>
  <si>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</si>
  <si>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</si>
  <si>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</si>
  <si>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</si>
  <si>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</si>
  <si>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</si>
  <si>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</si>
  <si>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</si>
  <si>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</si>
  <si>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</si>
  <si>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</si>
  <si>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</si>
  <si>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</si>
  <si>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</si>
  <si>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</si>
  <si>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</si>
  <si>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</si>
  <si>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</si>
  <si>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</si>
  <si>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</si>
  <si>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</si>
  <si>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</si>
  <si>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</si>
  <si>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</si>
  <si>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</si>
  <si>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</si>
  <si>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</si>
  <si>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</si>
  <si>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</si>
  <si>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</si>
  <si>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</si>
  <si>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</si>
  <si>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</si>
  <si>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</si>
  <si>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</si>
  <si>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</si>
  <si>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</si>
  <si>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</si>
  <si>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</si>
  <si>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</si>
  <si>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</si>
  <si>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</si>
  <si>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</si>
  <si>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</si>
  <si>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</si>
  <si>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</si>
  <si>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</si>
  <si>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</si>
  <si>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</si>
  <si>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</si>
  <si>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</si>
  <si>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</si>
  <si>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</si>
  <si>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</si>
  <si>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</si>
  <si>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</si>
  <si>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</si>
  <si>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</si>
  <si>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</si>
  <si>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</si>
  <si>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</si>
  <si>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</si>
  <si>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</si>
  <si>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</si>
  <si>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</si>
  <si>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</si>
  <si>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</si>
  <si>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</si>
  <si>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</si>
  <si>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</si>
  <si>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</si>
  <si>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</si>
  <si>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</si>
  <si>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</si>
  <si>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</si>
  <si>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</si>
  <si>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</si>
  <si>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</si>
  <si>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</si>
  <si>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</si>
  <si>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</si>
  <si>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</si>
  <si>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</si>
  <si>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</si>
  <si>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</si>
  <si>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</si>
  <si>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</si>
  <si>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</si>
  <si>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</si>
  <si>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</si>
  <si>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</si>
  <si>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</si>
  <si>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</si>
  <si>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</si>
  <si>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</si>
  <si>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</si>
  <si>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</si>
  <si>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</si>
  <si>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</si>
  <si>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</si>
  <si>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</si>
  <si>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</si>
  <si>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</si>
  <si>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</si>
  <si>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</si>
  <si>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</si>
  <si>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</si>
  <si>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</si>
  <si>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</si>
  <si>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</si>
  <si>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</si>
  <si>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</si>
  <si>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</si>
  <si>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</si>
  <si>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</si>
  <si>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</si>
  <si>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</si>
  <si>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</si>
  <si>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</si>
  <si>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</si>
  <si>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</si>
  <si>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</si>
  <si>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</si>
  <si>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</si>
  <si>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</si>
  <si>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</si>
  <si>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</si>
  <si>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</si>
  <si>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</si>
  <si>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</si>
  <si>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</si>
  <si>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</si>
  <si>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</si>
  <si>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</si>
  <si>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</si>
  <si>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</si>
  <si>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</si>
  <si>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</si>
  <si>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</si>
  <si>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</si>
  <si>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</si>
  <si>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</si>
  <si>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</si>
  <si>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</si>
  <si>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</si>
  <si>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</si>
  <si>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</si>
  <si>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</si>
  <si>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</si>
  <si>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</si>
  <si>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</si>
  <si>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</si>
  <si>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</si>
  <si>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</si>
  <si>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</si>
  <si>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</si>
  <si>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</si>
  <si>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</si>
  <si>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</si>
  <si>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</si>
  <si>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</si>
  <si>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</si>
  <si>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</si>
  <si>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</si>
  <si>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</si>
  <si>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</si>
  <si>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</si>
  <si>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</si>
  <si>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</si>
  <si>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</si>
  <si>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</si>
  <si>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</si>
  <si>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</si>
  <si>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</si>
  <si>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</si>
  <si>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</si>
  <si>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</si>
  <si>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</si>
  <si>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</si>
  <si>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</si>
  <si>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</si>
  <si>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</si>
  <si>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</si>
  <si>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</si>
  <si>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</si>
  <si>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</si>
  <si>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</si>
  <si>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</si>
  <si>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</si>
  <si>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</si>
  <si>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</si>
  <si>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</si>
  <si>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</si>
  <si>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</si>
  <si>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</si>
  <si>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</si>
  <si>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</si>
  <si>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</si>
  <si>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</si>
  <si>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</si>
  <si>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</si>
  <si>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</si>
  <si>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</si>
  <si>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</si>
  <si>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</si>
  <si>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</si>
  <si>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</si>
  <si>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</si>
  <si>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</si>
  <si>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</si>
  <si>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</si>
  <si>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</si>
  <si>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</si>
  <si>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</si>
  <si>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</si>
  <si>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</si>
  <si>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</si>
  <si>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</si>
  <si>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</si>
  <si>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</si>
  <si>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</si>
  <si>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</si>
  <si>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</si>
  <si>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</si>
  <si>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</si>
  <si>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</si>
  <si>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</si>
  <si>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</si>
  <si>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</si>
  <si>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</si>
  <si>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</si>
  <si>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</si>
  <si>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</si>
  <si>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</si>
  <si>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</si>
  <si>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</si>
  <si>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</si>
  <si>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</si>
  <si>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</si>
  <si>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</si>
  <si>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</si>
  <si>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</si>
  <si>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</si>
  <si>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</si>
  <si>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</si>
  <si>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</si>
  <si>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</si>
  <si>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</si>
  <si>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</si>
  <si>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</si>
  <si>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</si>
  <si>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</si>
  <si>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</si>
  <si>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</si>
  <si>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</si>
  <si>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</si>
  <si>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</si>
  <si>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</si>
  <si>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</si>
  <si>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</si>
  <si>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</si>
  <si>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</si>
  <si>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</si>
  <si>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</si>
  <si>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</si>
  <si>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</si>
  <si>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</si>
  <si>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</si>
  <si>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</si>
  <si>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</si>
  <si>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</si>
  <si>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</si>
  <si>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</si>
  <si>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</si>
  <si>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</si>
  <si>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</si>
  <si>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</si>
  <si>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</si>
  <si>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</si>
  <si>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</si>
  <si>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</si>
  <si>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</si>
  <si>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</si>
  <si>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</si>
  <si>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</si>
  <si>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</si>
  <si>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</si>
  <si>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</si>
  <si>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</si>
  <si>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</si>
  <si>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</si>
  <si>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</si>
  <si>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</si>
  <si>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</si>
  <si>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</si>
  <si>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</si>
  <si>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</si>
  <si>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</si>
  <si>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</si>
  <si>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</si>
  <si>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</si>
  <si>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</si>
  <si>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</si>
  <si>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</si>
  <si>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</si>
  <si>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</si>
  <si>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</si>
  <si>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</si>
  <si>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</si>
  <si>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</si>
  <si>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</si>
  <si>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</si>
  <si>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</si>
  <si>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</si>
  <si>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</si>
  <si>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</si>
  <si>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</si>
  <si>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</si>
  <si>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</si>
  <si>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</si>
  <si>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</si>
  <si>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</si>
  <si>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</si>
  <si>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</si>
  <si>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</si>
  <si>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</si>
  <si>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</si>
  <si>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</si>
  <si>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</si>
  <si>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</si>
  <si>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</si>
  <si>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</si>
  <si>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</si>
  <si>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</si>
  <si>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</si>
  <si>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</si>
  <si>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</si>
  <si>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</si>
  <si>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</si>
  <si>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</si>
  <si>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</si>
  <si>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</si>
  <si>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</si>
  <si>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</si>
  <si>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</si>
  <si>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</si>
  <si>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</si>
  <si>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</si>
  <si>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</si>
  <si>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</si>
  <si>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</si>
  <si>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</si>
  <si>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</si>
  <si>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</si>
  <si>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</si>
  <si>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</si>
  <si>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</si>
  <si>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</si>
  <si>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</si>
  <si>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</si>
  <si>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</si>
  <si>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</si>
  <si>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</si>
  <si>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</si>
  <si>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</si>
  <si>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</si>
  <si>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</si>
  <si>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</si>
  <si>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</si>
  <si>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</si>
  <si>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</si>
  <si>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</si>
  <si>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</si>
  <si>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</si>
  <si>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</si>
  <si>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</si>
  <si>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</si>
  <si>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</si>
  <si>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</si>
  <si>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</si>
  <si>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</si>
  <si>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</si>
  <si>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</si>
  <si>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</si>
  <si>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</si>
  <si>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</si>
  <si>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</si>
  <si>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</si>
  <si>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</si>
  <si>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</si>
  <si>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</si>
  <si>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</si>
  <si>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</si>
  <si>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</si>
  <si>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</si>
  <si>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</si>
  <si>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</si>
  <si>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</si>
  <si>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</si>
  <si>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</si>
  <si>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</si>
  <si>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</si>
  <si>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</si>
  <si>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</si>
  <si>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</si>
  <si>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</si>
  <si>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</si>
  <si>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</si>
  <si>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</si>
  <si>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</si>
  <si>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</si>
  <si>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</si>
  <si>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</si>
  <si>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</si>
  <si>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</si>
  <si>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</si>
  <si>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</si>
  <si>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</si>
  <si>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</si>
  <si>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</si>
  <si>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</si>
  <si>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</si>
  <si>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</si>
  <si>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</si>
  <si>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</si>
  <si>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</si>
  <si>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</si>
  <si>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</si>
  <si>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</si>
  <si>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</si>
  <si>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</si>
  <si>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</si>
  <si>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</si>
  <si>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</si>
  <si>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</si>
  <si>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</si>
  <si>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</si>
  <si>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</si>
  <si>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</si>
  <si>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</si>
  <si>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</si>
  <si>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</si>
  <si>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</si>
  <si>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</si>
  <si>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</si>
  <si>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</si>
  <si>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</si>
  <si>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</si>
  <si>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</si>
  <si>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</si>
  <si>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</si>
  <si>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</si>
  <si>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</si>
  <si>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</si>
  <si>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</si>
  <si>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</si>
  <si>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</si>
  <si>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</si>
  <si>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</si>
  <si>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</si>
  <si>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</si>
  <si>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</si>
  <si>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</si>
  <si>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</si>
  <si>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</si>
  <si>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</si>
  <si>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</si>
  <si>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</si>
  <si>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</si>
  <si>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</si>
  <si>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</si>
  <si>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</si>
  <si>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</si>
  <si>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</si>
  <si>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</si>
  <si>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</si>
  <si>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</si>
  <si>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</si>
  <si>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</si>
  <si>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</si>
  <si>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</si>
  <si>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</si>
  <si>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</si>
  <si>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</si>
  <si>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</si>
  <si>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</si>
  <si>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</si>
  <si>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</si>
  <si>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</si>
  <si>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</si>
  <si>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</si>
  <si>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</si>
  <si>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</si>
  <si>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</si>
  <si>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</si>
  <si>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</si>
  <si>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</si>
  <si>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</si>
  <si>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</si>
  <si>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</si>
  <si>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</si>
  <si>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</si>
  <si>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</si>
  <si>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</si>
  <si>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</si>
  <si>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</si>
  <si>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</si>
  <si>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</si>
  <si>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</si>
  <si>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</si>
  <si>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</si>
  <si>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</si>
  <si>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</si>
  <si>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</si>
  <si>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</si>
  <si>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</si>
  <si>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</si>
  <si>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</si>
  <si>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</si>
  <si>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</si>
  <si>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</si>
  <si>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</si>
  <si>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</si>
  <si>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</si>
  <si>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</si>
  <si>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</si>
  <si>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</si>
  <si>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</si>
  <si>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</si>
  <si>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</si>
  <si>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</si>
  <si>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</si>
  <si>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</si>
  <si>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</si>
  <si>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</si>
  <si>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</si>
  <si>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</si>
  <si>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</si>
  <si>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</si>
  <si>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</si>
  <si>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</si>
  <si>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</si>
  <si>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</si>
  <si>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</si>
  <si>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</si>
  <si>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</si>
  <si>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</si>
  <si>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</si>
  <si>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</si>
  <si>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</si>
  <si>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</si>
  <si>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</si>
  <si>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</si>
  <si>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</si>
  <si>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</si>
  <si>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</si>
  <si>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</si>
  <si>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</si>
  <si>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</si>
  <si>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</si>
  <si>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</si>
  <si>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</si>
  <si>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</si>
  <si>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</si>
  <si>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</si>
  <si>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</si>
  <si>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</si>
  <si>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</si>
  <si>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</si>
  <si>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</si>
  <si>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</si>
  <si>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</si>
  <si>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</si>
  <si>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</si>
  <si>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</si>
  <si>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</si>
  <si>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</si>
  <si>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</si>
  <si>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</si>
  <si>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</si>
  <si>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</si>
  <si>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</si>
  <si>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</si>
  <si>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</si>
  <si>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</si>
  <si>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</si>
  <si>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</si>
  <si>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</si>
  <si>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</si>
  <si>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</si>
  <si>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</si>
  <si>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</si>
  <si>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</si>
  <si>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</si>
  <si>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</si>
  <si>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</si>
  <si>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</si>
  <si>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</si>
  <si>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</si>
  <si>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</si>
  <si>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</si>
  <si>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</si>
  <si>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</si>
  <si>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</si>
  <si>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</si>
  <si>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</si>
  <si>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</si>
  <si>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</si>
  <si>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</si>
  <si>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</si>
  <si>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</si>
  <si>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</si>
  <si>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</si>
  <si>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</si>
  <si>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</si>
  <si>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</si>
  <si>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</si>
  <si>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</si>
  <si>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</si>
  <si>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</si>
  <si>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</si>
  <si>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</si>
  <si>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</si>
  <si>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</si>
  <si>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</si>
  <si>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</si>
  <si>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</si>
  <si>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</si>
  <si>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</si>
  <si>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</si>
  <si>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</si>
  <si>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</si>
  <si>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</si>
  <si>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</si>
  <si>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</si>
  <si>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</si>
  <si>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</si>
  <si>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</si>
  <si>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</si>
  <si>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</si>
  <si>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</si>
  <si>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</si>
  <si>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</si>
  <si>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</si>
  <si>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</si>
  <si>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</si>
  <si>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</si>
  <si>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</si>
  <si>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</si>
  <si>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</si>
  <si>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</si>
  <si>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</si>
  <si>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</si>
  <si>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</si>
  <si>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</si>
  <si>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</si>
  <si>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</si>
  <si>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</si>
  <si>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</si>
  <si>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</si>
  <si>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</si>
  <si>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</si>
  <si>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</si>
  <si>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</si>
  <si>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</si>
  <si>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</si>
  <si>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</si>
  <si>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</si>
  <si>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</si>
  <si>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</si>
  <si>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</si>
  <si>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</si>
  <si>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</si>
  <si>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</si>
  <si>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</si>
  <si>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</si>
  <si>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</si>
  <si>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</si>
  <si>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</si>
  <si>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</si>
  <si>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</si>
  <si>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</si>
  <si>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</si>
  <si>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</si>
  <si>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</si>
  <si>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</si>
  <si>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</si>
  <si>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</si>
  <si>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</si>
  <si>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</si>
  <si>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</si>
  <si>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</si>
  <si>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</si>
  <si>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</si>
  <si>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</si>
  <si>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</si>
  <si>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</si>
  <si>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</si>
  <si>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</si>
  <si>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</si>
  <si>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</si>
  <si>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</si>
  <si>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</si>
  <si>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</si>
  <si>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</si>
  <si>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</si>
  <si>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</si>
  <si>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</si>
  <si>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</si>
  <si>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</si>
  <si>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</si>
  <si>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</si>
  <si>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</si>
  <si>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</si>
  <si>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</si>
  <si>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</si>
  <si>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</si>
  <si>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</si>
  <si>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</si>
  <si>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</si>
  <si>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</si>
  <si>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</si>
  <si>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</si>
  <si>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</si>
  <si>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</si>
  <si>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</si>
  <si>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</si>
  <si>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</si>
  <si>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</si>
  <si>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</si>
  <si>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</si>
  <si>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</si>
  <si>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</si>
  <si>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</si>
  <si>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</si>
  <si>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</si>
  <si>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</si>
  <si>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</si>
  <si>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</si>
  <si>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</si>
  <si>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</si>
  <si>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</si>
  <si>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</si>
  <si>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</si>
  <si>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</si>
  <si>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</si>
  <si>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</si>
  <si>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</si>
  <si>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</si>
  <si>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</si>
  <si>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</si>
  <si>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</si>
  <si>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</si>
  <si>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</si>
  <si>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</si>
  <si>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</si>
  <si>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</si>
  <si>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</si>
  <si>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</si>
  <si>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</si>
  <si>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</si>
  <si>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</si>
  <si>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</si>
  <si>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</si>
  <si>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</si>
  <si>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</si>
  <si>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</si>
  <si>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</si>
  <si>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</si>
  <si>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</si>
  <si>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</si>
  <si>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</si>
  <si>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</si>
  <si>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</si>
  <si>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</si>
  <si>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</si>
  <si>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</si>
  <si>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</si>
  <si>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</si>
  <si>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</si>
  <si>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</si>
  <si>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</si>
  <si>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</si>
  <si>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</si>
  <si>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</si>
  <si>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</si>
  <si>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</si>
  <si>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</si>
  <si>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</si>
  <si>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</si>
  <si>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</si>
  <si>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</si>
  <si>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</si>
  <si>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</si>
  <si>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</si>
  <si>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</si>
  <si>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</si>
  <si>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</si>
  <si>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</si>
  <si>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</si>
  <si>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</si>
  <si>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</si>
  <si>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</si>
  <si>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</si>
  <si>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</si>
  <si>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</si>
  <si>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</si>
  <si>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</si>
  <si>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</si>
  <si>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</si>
  <si>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</si>
  <si>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</si>
  <si>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</si>
  <si>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</si>
  <si>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</si>
  <si>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</si>
  <si>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</si>
  <si>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</si>
  <si>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</si>
  <si>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</si>
  <si>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</si>
  <si>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</si>
  <si>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</si>
  <si>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</si>
  <si>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</si>
  <si>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</si>
  <si>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</si>
  <si>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</si>
  <si>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</si>
  <si>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</si>
  <si>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</si>
  <si>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</si>
  <si>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</si>
  <si>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</si>
  <si>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</si>
  <si>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</si>
  <si>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</si>
  <si>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</si>
  <si>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</si>
  <si>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</si>
  <si>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</si>
  <si>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</si>
  <si>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</si>
  <si>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</si>
  <si>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</si>
  <si>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</si>
  <si>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</si>
  <si>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</si>
  <si>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</si>
  <si>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</si>
  <si>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</si>
  <si>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</si>
  <si>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</si>
  <si>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</si>
  <si>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</si>
  <si>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</si>
  <si>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</si>
  <si>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</si>
  <si>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</si>
  <si>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</si>
  <si>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</si>
  <si>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</si>
  <si>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</si>
  <si>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</si>
  <si>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</si>
  <si>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</si>
  <si>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</si>
  <si>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</si>
  <si>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</si>
  <si>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</si>
  <si>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</si>
  <si>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</si>
  <si>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</si>
  <si>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</si>
  <si>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</si>
  <si>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</si>
  <si>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</si>
  <si>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</si>
  <si>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</si>
  <si>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</si>
  <si>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</si>
  <si>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</si>
  <si>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</si>
  <si>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</si>
  <si>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</si>
  <si>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</si>
  <si>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</si>
  <si>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</si>
  <si>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</si>
  <si>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</si>
  <si>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</si>
  <si>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</si>
  <si>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</si>
  <si>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</si>
  <si>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</si>
  <si>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</si>
  <si>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</si>
  <si>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</si>
  <si>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</si>
  <si>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</si>
  <si>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</si>
  <si>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</si>
  <si>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</si>
  <si>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</si>
  <si>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</si>
  <si>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</si>
  <si>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</si>
  <si>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</si>
  <si>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</si>
  <si>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</si>
  <si>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</si>
  <si>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</si>
  <si>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</si>
  <si>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</si>
  <si>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</si>
  <si>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</si>
  <si>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</si>
  <si>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</si>
  <si>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</si>
  <si>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</si>
  <si>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</si>
  <si>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</si>
  <si>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</si>
  <si>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</si>
  <si>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</si>
  <si>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</si>
  <si>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</si>
  <si>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</si>
  <si>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</si>
  <si>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</si>
  <si>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</si>
  <si>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</si>
  <si>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</si>
  <si>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</si>
  <si>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</si>
  <si>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</si>
  <si>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</si>
  <si>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</si>
  <si>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</si>
  <si>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</si>
  <si>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</si>
  <si>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</si>
  <si>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</si>
  <si>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</si>
  <si>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</si>
  <si>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</si>
  <si>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</si>
  <si>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</si>
  <si>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</si>
  <si>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</si>
  <si>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</si>
  <si>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</si>
  <si>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</si>
  <si>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</si>
  <si>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</si>
  <si>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</si>
  <si>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</si>
  <si>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</si>
  <si>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</si>
  <si>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</si>
  <si>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</si>
  <si>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</si>
  <si>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</si>
  <si>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</si>
  <si>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</si>
  <si>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</si>
  <si>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</si>
  <si>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</si>
  <si>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</si>
  <si>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</si>
  <si>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</si>
  <si>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</si>
  <si>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</si>
  <si>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</si>
  <si>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</si>
  <si>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</si>
  <si>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</si>
  <si>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</si>
  <si>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</si>
  <si>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</si>
  <si>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</si>
  <si>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</si>
  <si>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</si>
  <si>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</si>
  <si>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</si>
  <si>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</si>
  <si>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</si>
  <si>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</si>
  <si>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</si>
  <si>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</si>
  <si>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</si>
  <si>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</si>
  <si>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</si>
  <si>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</si>
  <si>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</si>
  <si>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</si>
  <si>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</si>
  <si>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</si>
  <si>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</si>
  <si>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</si>
  <si>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</si>
  <si>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</si>
  <si>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</si>
  <si>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</si>
  <si>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</si>
  <si>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</si>
  <si>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</si>
  <si>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</si>
  <si>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</si>
  <si>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</si>
  <si>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</si>
  <si>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</si>
  <si>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</si>
  <si>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</si>
  <si>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</si>
  <si>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</si>
  <si>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</si>
  <si>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</si>
  <si>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</si>
  <si>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</si>
  <si>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</si>
  <si>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</si>
  <si>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</si>
  <si>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</si>
  <si>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</si>
  <si>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</si>
  <si>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</si>
  <si>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</si>
  <si>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</si>
  <si>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</si>
  <si>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</si>
  <si>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</si>
  <si>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</si>
  <si>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</si>
  <si>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</si>
  <si>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</si>
  <si>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</si>
  <si>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</si>
  <si>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</si>
  <si>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</si>
  <si>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</si>
  <si>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</si>
  <si>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</si>
  <si>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</si>
  <si>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</si>
  <si>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</si>
  <si>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</si>
  <si>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</si>
  <si>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</si>
  <si>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</si>
  <si>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</si>
  <si>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</si>
  <si>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</si>
  <si>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</si>
  <si>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</si>
  <si>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</si>
  <si>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</si>
  <si>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</si>
  <si>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</si>
  <si>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</si>
  <si>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</si>
  <si>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</si>
  <si>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</si>
  <si>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</si>
  <si>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</si>
  <si>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</si>
  <si>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</si>
  <si>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</si>
  <si>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</si>
  <si>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</si>
  <si>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</si>
  <si>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</si>
  <si>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</si>
  <si>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</si>
  <si>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</si>
  <si>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</si>
  <si>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</si>
  <si>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</si>
  <si>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</si>
  <si>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</si>
  <si>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</si>
  <si>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</si>
  <si>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</si>
  <si>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</si>
  <si>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</si>
  <si>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</si>
  <si>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</si>
  <si>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</si>
  <si>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</si>
  <si>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</si>
  <si>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</si>
  <si>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</si>
  <si>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</si>
  <si>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</si>
  <si>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</si>
  <si>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</si>
  <si>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</si>
  <si>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</si>
  <si>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</si>
  <si>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</si>
  <si>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</si>
  <si>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</si>
  <si>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</si>
  <si>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</si>
  <si>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</si>
  <si>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</si>
  <si>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</si>
  <si>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</si>
  <si>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</si>
  <si>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</si>
  <si>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</si>
  <si>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</si>
  <si>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</si>
  <si>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</si>
  <si>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</si>
  <si>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</si>
  <si>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</si>
  <si>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</si>
  <si>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</si>
  <si>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</si>
  <si>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</si>
  <si>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</si>
  <si>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</si>
  <si>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</si>
  <si>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</si>
  <si>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</si>
  <si>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</si>
  <si>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</si>
  <si>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</si>
  <si>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</si>
  <si>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</si>
  <si>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</si>
  <si>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</si>
  <si>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</si>
  <si>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</si>
  <si>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</si>
  <si>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</si>
  <si>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</si>
  <si>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</si>
  <si>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</si>
  <si>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</si>
  <si>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</si>
  <si>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</si>
  <si>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</si>
  <si>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</si>
  <si>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</si>
  <si>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</si>
  <si>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</si>
  <si>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</si>
  <si>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</si>
  <si>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</si>
  <si>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</si>
  <si>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</si>
  <si>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</si>
  <si>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</si>
  <si>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</si>
  <si>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</si>
  <si>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</si>
  <si>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</si>
  <si>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</si>
  <si>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</si>
  <si>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</si>
  <si>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</si>
  <si>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</si>
  <si>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</si>
  <si>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</si>
  <si>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</si>
  <si>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</si>
  <si>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</si>
  <si>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</si>
  <si>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</si>
  <si>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</si>
  <si>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</si>
  <si>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</si>
  <si>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</si>
  <si>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</si>
  <si>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</si>
  <si>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</si>
  <si>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</si>
  <si>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</si>
  <si>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</si>
  <si>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</si>
  <si>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</si>
  <si>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</si>
  <si>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</si>
  <si>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</si>
  <si>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</si>
  <si>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</si>
  <si>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</si>
  <si>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</si>
  <si>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</si>
  <si>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</si>
  <si>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</si>
  <si>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</si>
  <si>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</si>
  <si>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</si>
  <si>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</si>
  <si>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</si>
  <si>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</si>
  <si>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</si>
  <si>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</si>
  <si>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</si>
  <si>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</si>
  <si>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</si>
  <si>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</si>
  <si>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</si>
  <si>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</si>
  <si>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</si>
  <si>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</si>
  <si>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</si>
  <si>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</si>
  <si>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</si>
  <si>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</si>
  <si>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</si>
  <si>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</si>
  <si>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</si>
  <si>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</si>
  <si>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</si>
  <si>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</si>
  <si>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</si>
  <si>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</si>
  <si>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</si>
  <si>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</si>
  <si>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</si>
  <si>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</si>
  <si>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</si>
  <si>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</si>
  <si>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</si>
  <si>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</si>
  <si>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</si>
  <si>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</si>
  <si>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</si>
  <si>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</si>
  <si>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</si>
  <si>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</si>
  <si>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</si>
  <si>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</si>
  <si>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</si>
  <si>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</si>
  <si>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</si>
  <si>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</si>
  <si>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</si>
  <si>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</si>
  <si>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</si>
  <si>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</si>
  <si>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</si>
  <si>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</si>
  <si>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</si>
  <si>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</si>
  <si>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</si>
  <si>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</si>
  <si>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</si>
  <si>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</si>
  <si>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</si>
  <si>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</si>
  <si>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</si>
  <si>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</si>
  <si>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</si>
  <si>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</si>
  <si>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</si>
  <si>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</si>
  <si>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</si>
  <si>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</si>
  <si>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</si>
  <si>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</si>
  <si>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</si>
  <si>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</si>
  <si>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</si>
  <si>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</si>
  <si>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</si>
  <si>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</si>
  <si>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</si>
  <si>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</si>
  <si>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</si>
  <si>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</si>
  <si>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</si>
  <si>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</si>
  <si>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</si>
  <si>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</si>
  <si>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</si>
  <si>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</si>
  <si>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</si>
  <si>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</si>
  <si>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</si>
  <si>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</si>
  <si>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</si>
  <si>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</si>
  <si>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</si>
  <si>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</si>
  <si>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</si>
  <si>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</si>
  <si>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</si>
  <si>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</si>
  <si>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</si>
  <si>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</si>
  <si>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</si>
  <si>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</si>
  <si>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</si>
  <si>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</si>
  <si>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</si>
  <si>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</si>
  <si>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</si>
  <si>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</si>
  <si>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</si>
  <si>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</si>
  <si>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</si>
  <si>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</si>
  <si>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</si>
  <si>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</si>
  <si>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</si>
  <si>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</si>
  <si>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</si>
  <si>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</si>
  <si>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</si>
  <si>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</si>
  <si>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</si>
  <si>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</si>
  <si>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</si>
  <si>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</si>
  <si>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</si>
  <si>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</si>
  <si>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</si>
  <si>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</si>
  <si>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</si>
  <si>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</si>
  <si>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</si>
  <si>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</si>
  <si>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</si>
  <si>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</si>
  <si>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</si>
  <si>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</si>
  <si>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</si>
  <si>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</si>
  <si>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</si>
  <si>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</si>
  <si>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</si>
  <si>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</si>
  <si>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</si>
  <si>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</si>
  <si>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</si>
  <si>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</si>
  <si>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</si>
  <si>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</si>
  <si>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</si>
  <si>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</si>
  <si>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</si>
  <si>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</si>
  <si>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</si>
  <si>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</si>
  <si>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</si>
  <si>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</si>
  <si>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</si>
  <si>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</si>
  <si>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</si>
  <si>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</si>
  <si>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</si>
  <si>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</si>
  <si>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</si>
  <si>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</si>
  <si>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</si>
  <si>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</si>
  <si>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</si>
  <si>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</si>
  <si>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</si>
  <si>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</si>
  <si>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</si>
  <si>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</si>
  <si>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</si>
  <si>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</si>
  <si>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</si>
  <si>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</si>
  <si>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</si>
  <si>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</si>
  <si>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</si>
  <si>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</si>
  <si>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</si>
  <si>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</si>
  <si>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</si>
  <si>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</si>
  <si>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</si>
  <si>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</si>
  <si>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</si>
  <si>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</si>
  <si>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</si>
  <si>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</si>
  <si>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</si>
  <si>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</si>
  <si>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</si>
  <si>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</si>
  <si>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</si>
  <si>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</si>
  <si>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</si>
  <si>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</si>
  <si>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</si>
  <si>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</si>
  <si>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</si>
  <si>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</si>
  <si>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</si>
  <si>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</si>
  <si>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</si>
  <si>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</si>
  <si>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</si>
  <si>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</si>
  <si>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</si>
  <si>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</si>
  <si>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</si>
  <si>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</si>
  <si>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</si>
  <si>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</si>
  <si>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</si>
  <si>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</si>
  <si>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</si>
  <si>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</si>
  <si>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</si>
  <si>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</si>
  <si>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</si>
  <si>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</si>
  <si>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</si>
  <si>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</si>
  <si>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</si>
  <si>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</si>
  <si>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</si>
  <si>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</si>
  <si>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</si>
  <si>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</si>
  <si>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</si>
  <si>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</si>
  <si>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</si>
  <si>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</si>
  <si>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</si>
  <si>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</si>
  <si>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</si>
  <si>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</si>
  <si>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</si>
  <si>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</si>
  <si>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</si>
  <si>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</si>
  <si>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</si>
  <si>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</si>
  <si>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</si>
  <si>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</si>
  <si>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</si>
  <si>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</si>
  <si>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</si>
  <si>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</si>
  <si>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</si>
  <si>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</si>
  <si>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</si>
  <si>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</si>
  <si>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</si>
  <si>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</si>
  <si>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</si>
  <si>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</si>
  <si>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</si>
  <si>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</si>
  <si>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</si>
  <si>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</si>
  <si>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</si>
  <si>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</si>
  <si>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</si>
  <si>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</si>
  <si>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</si>
  <si>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</si>
  <si>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</si>
  <si>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</si>
  <si>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</si>
  <si>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</si>
  <si>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</si>
  <si>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</si>
  <si>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</si>
  <si>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</si>
  <si>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</si>
  <si>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</si>
  <si>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</si>
  <si>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</si>
  <si>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</si>
  <si>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</si>
  <si>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</si>
  <si>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</si>
  <si>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</si>
  <si>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</si>
  <si>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</si>
  <si>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</si>
  <si>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</si>
  <si>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</si>
  <si>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</si>
  <si>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</si>
  <si>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</si>
  <si>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</si>
  <si>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</si>
  <si>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</si>
  <si>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</si>
  <si>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</si>
  <si>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</si>
  <si>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</si>
  <si>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</si>
  <si>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</si>
  <si>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</si>
  <si>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</si>
  <si>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</si>
  <si>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</si>
  <si>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</si>
  <si>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</si>
  <si>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</si>
  <si>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</si>
  <si>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</si>
  <si>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</si>
  <si>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</si>
  <si>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</si>
  <si>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</si>
  <si>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</si>
  <si>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</si>
  <si>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</si>
  <si>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</si>
  <si>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</si>
  <si>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</si>
  <si>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</si>
  <si>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</si>
  <si>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</si>
  <si>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</si>
  <si>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</si>
  <si>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</si>
  <si>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</si>
  <si>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</si>
  <si>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</si>
  <si>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</si>
  <si>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</si>
  <si>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</si>
  <si>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</si>
  <si>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</si>
  <si>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</si>
  <si>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</si>
  <si>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</si>
  <si>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</si>
  <si>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</si>
  <si>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</si>
  <si>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</si>
  <si>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</si>
  <si>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</si>
  <si>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</si>
  <si>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</si>
  <si>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</si>
  <si>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</si>
  <si>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</si>
  <si>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</si>
  <si>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</si>
  <si>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</si>
  <si>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</si>
  <si>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</si>
  <si>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</si>
  <si>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</si>
  <si>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</si>
  <si>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</si>
  <si>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</si>
  <si>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</si>
  <si>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</si>
  <si>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</si>
  <si>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</si>
  <si>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</si>
  <si>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</si>
  <si>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</si>
  <si>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</si>
  <si>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</si>
  <si>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</si>
  <si>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</si>
  <si>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</si>
  <si>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</si>
  <si>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</si>
  <si>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</si>
  <si>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</si>
  <si>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</si>
  <si>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</si>
  <si>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</si>
  <si>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</si>
  <si>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</si>
  <si>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</si>
  <si>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</si>
  <si>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</si>
  <si>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</si>
  <si>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</si>
  <si>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</si>
  <si>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</si>
  <si>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</si>
  <si>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</si>
  <si>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</si>
  <si>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</si>
  <si>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</si>
  <si>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</si>
  <si>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</si>
  <si>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</si>
  <si>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</si>
  <si>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</si>
  <si>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</si>
  <si>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</si>
  <si>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</si>
  <si>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</si>
  <si>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</si>
  <si>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</si>
  <si>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</si>
  <si>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</si>
  <si>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</si>
  <si>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</si>
  <si>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</si>
  <si>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</si>
  <si>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</si>
  <si>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</si>
  <si>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</si>
  <si>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</si>
  <si>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</si>
  <si>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</si>
  <si>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</si>
  <si>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</si>
  <si>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</si>
  <si>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</si>
  <si>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</si>
  <si>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</si>
  <si>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</si>
  <si>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</si>
  <si>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</si>
  <si>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</si>
  <si>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</si>
  <si>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</si>
  <si>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</si>
  <si>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</si>
  <si>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</si>
  <si>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</si>
  <si>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</si>
  <si>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</si>
  <si>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</si>
  <si>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</si>
  <si>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</si>
  <si>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</si>
  <si>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</si>
  <si>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</si>
  <si>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</si>
  <si>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</si>
  <si>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</si>
  <si>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</si>
  <si>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</si>
  <si>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</si>
  <si>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</si>
  <si>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</si>
  <si>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</si>
  <si>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</si>
  <si>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</si>
  <si>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</si>
  <si>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</si>
  <si>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</si>
  <si>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</si>
  <si>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</si>
  <si>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</si>
  <si>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</si>
  <si>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</si>
  <si>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</si>
  <si>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</si>
  <si>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</si>
  <si>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</si>
  <si>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</si>
  <si>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</si>
  <si>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</si>
  <si>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</si>
  <si>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</si>
  <si>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</si>
  <si>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</si>
  <si>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</si>
  <si>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</si>
  <si>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</si>
  <si>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</si>
  <si>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</si>
  <si>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</si>
  <si>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</si>
  <si>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</si>
  <si>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</si>
  <si>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</si>
  <si>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</si>
  <si>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</si>
  <si>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</si>
  <si>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</si>
  <si>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</si>
  <si>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</si>
  <si>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</si>
  <si>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</si>
  <si>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</si>
  <si>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</si>
  <si>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</si>
  <si>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</si>
  <si>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</si>
  <si>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</si>
  <si>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</si>
  <si>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</si>
  <si>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</si>
  <si>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</si>
  <si>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</si>
  <si>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</si>
  <si>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</si>
  <si>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</si>
  <si>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</si>
  <si>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</si>
  <si>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</si>
  <si>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</si>
  <si>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</si>
  <si>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</si>
  <si>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</si>
  <si>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</si>
  <si>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</si>
  <si>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</si>
  <si>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</si>
  <si>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</si>
  <si>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</si>
  <si>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</si>
  <si>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</si>
  <si>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</si>
  <si>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</si>
  <si>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</si>
  <si>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</si>
  <si>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</si>
  <si>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</si>
  <si>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</si>
  <si>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</si>
  <si>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</si>
  <si>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</si>
  <si>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</si>
  <si>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</si>
  <si>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</si>
  <si>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</si>
  <si>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</si>
  <si>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</si>
  <si>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</si>
  <si>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</si>
  <si>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</si>
  <si>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</si>
  <si>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</si>
  <si>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</si>
  <si>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</si>
  <si>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</si>
  <si>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</si>
  <si>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</si>
  <si>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</si>
  <si>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</si>
  <si>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</si>
  <si>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</si>
  <si>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</si>
  <si>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</si>
  <si>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</si>
  <si>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</si>
  <si>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</si>
  <si>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</si>
  <si>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</si>
  <si>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</si>
  <si>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</si>
  <si>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</si>
  <si>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</si>
  <si>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</si>
  <si>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</si>
  <si>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</si>
  <si>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</si>
  <si>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</si>
  <si>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</si>
  <si>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</si>
  <si>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</si>
  <si>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</si>
  <si>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</si>
  <si>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</si>
  <si>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</si>
  <si>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</si>
  <si>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</si>
  <si>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</si>
  <si>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</si>
  <si>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</si>
  <si>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</si>
  <si>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</si>
  <si>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</si>
  <si>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</si>
  <si>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</si>
  <si>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</si>
  <si>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</si>
  <si>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</si>
  <si>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</si>
  <si>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</si>
  <si>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</si>
  <si>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</si>
  <si>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</si>
  <si>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</si>
  <si>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</si>
  <si>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</si>
  <si>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</si>
  <si>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</si>
  <si>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</si>
  <si>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</si>
  <si>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</si>
  <si>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</si>
  <si>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</si>
  <si>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</si>
  <si>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</si>
  <si>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</si>
  <si>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</si>
  <si>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</si>
  <si>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</si>
  <si>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</si>
  <si>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</si>
  <si>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</si>
  <si>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</si>
  <si>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</si>
  <si>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</si>
  <si>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</si>
  <si>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</si>
  <si>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</si>
  <si>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</si>
  <si>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</si>
  <si>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</si>
  <si>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</si>
  <si>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</si>
  <si>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</si>
  <si>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</si>
  <si>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</si>
  <si>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</si>
  <si>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</si>
  <si>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</si>
  <si>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</si>
  <si>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</si>
  <si>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</si>
  <si>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</si>
  <si>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</si>
  <si>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</si>
  <si>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</si>
  <si>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</si>
  <si>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</si>
  <si>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</si>
  <si>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</si>
  <si>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</si>
  <si>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</si>
  <si>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</si>
  <si>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</si>
  <si>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</si>
  <si>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</si>
  <si>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</si>
  <si>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</si>
  <si>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</si>
  <si>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</si>
  <si>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</si>
  <si>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</si>
  <si>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</si>
  <si>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</si>
  <si>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</si>
  <si>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</si>
  <si>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</si>
  <si>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</si>
  <si>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</si>
  <si>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</si>
  <si>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</si>
  <si>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</si>
  <si>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</si>
  <si>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</si>
  <si>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</si>
  <si>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</si>
  <si>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</si>
  <si>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</si>
  <si>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</si>
  <si>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</si>
  <si>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</si>
  <si>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</si>
  <si>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</si>
  <si>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</si>
  <si>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</si>
  <si>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</si>
  <si>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</si>
  <si>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</si>
  <si>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</si>
  <si>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</si>
  <si>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</si>
  <si>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</si>
  <si>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</si>
  <si>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</si>
  <si>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</si>
  <si>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</si>
  <si>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</si>
  <si>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</si>
  <si>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</si>
  <si>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</si>
  <si>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</si>
  <si>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</si>
  <si>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</si>
  <si>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</si>
  <si>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</si>
  <si>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</si>
  <si>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</si>
  <si>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</si>
  <si>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</si>
  <si>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</si>
  <si>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</si>
  <si>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</si>
  <si>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</si>
  <si>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</si>
  <si>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</si>
  <si>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</si>
  <si>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</si>
  <si>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</si>
  <si>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</si>
  <si>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</si>
  <si>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</si>
  <si>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</si>
  <si>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</si>
  <si>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</si>
  <si>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</si>
  <si>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</si>
  <si>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</si>
  <si>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</si>
  <si>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</si>
  <si>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</si>
  <si>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</si>
  <si>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</si>
  <si>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</si>
  <si>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</si>
  <si>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</si>
  <si>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</si>
  <si>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</si>
  <si>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</si>
  <si>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</si>
  <si>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</si>
  <si>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</si>
  <si>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</si>
  <si>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</si>
  <si>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</si>
  <si>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</si>
  <si>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</si>
  <si>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</si>
  <si>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</si>
  <si>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</si>
  <si>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</si>
  <si>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</si>
  <si>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</si>
  <si>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</si>
  <si>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</si>
  <si>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</si>
  <si>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</si>
  <si>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</si>
  <si>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</si>
  <si>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</si>
  <si>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</si>
  <si>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</si>
  <si>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</si>
  <si>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</si>
  <si>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</si>
  <si>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</si>
  <si>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</si>
  <si>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</si>
  <si>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</si>
  <si>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</si>
  <si>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</si>
  <si>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</si>
  <si>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</si>
  <si>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</si>
  <si>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</si>
  <si>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</si>
  <si>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</si>
  <si>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</si>
  <si>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</si>
  <si>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</si>
  <si>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</si>
  <si>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</si>
  <si>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</si>
  <si>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</si>
  <si>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</si>
  <si>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</si>
  <si>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</si>
  <si>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</si>
  <si>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</si>
  <si>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</si>
  <si>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</si>
  <si>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</si>
  <si>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</si>
  <si>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</si>
  <si>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</si>
  <si>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</si>
  <si>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</si>
  <si>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</si>
  <si>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</si>
  <si>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</si>
  <si>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</si>
  <si>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</si>
  <si>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</si>
  <si>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</si>
  <si>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</si>
  <si>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</si>
  <si>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</si>
  <si>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</si>
  <si>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</si>
  <si>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</si>
  <si>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</si>
  <si>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</si>
  <si>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</si>
  <si>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</si>
  <si>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</si>
  <si>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</si>
  <si>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</si>
  <si>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</si>
  <si>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</si>
  <si>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</si>
  <si>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</si>
  <si>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</si>
  <si>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</si>
  <si>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</si>
  <si>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</si>
  <si>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</si>
  <si>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</si>
  <si>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</si>
  <si>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</si>
  <si>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</si>
  <si>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</si>
  <si>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</si>
  <si>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</si>
  <si>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</si>
  <si>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</si>
  <si>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</si>
  <si>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</si>
  <si>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</si>
  <si>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</si>
  <si>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</si>
  <si>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</si>
  <si>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</si>
  <si>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</si>
  <si>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</si>
  <si>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</si>
  <si>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</si>
  <si>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</si>
  <si>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</si>
  <si>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</si>
  <si>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</si>
  <si>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</si>
  <si>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</si>
  <si>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</si>
  <si>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</si>
  <si>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</si>
  <si>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</si>
  <si>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</si>
  <si>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</si>
  <si>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</si>
  <si>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</si>
  <si>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</si>
  <si>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</si>
  <si>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</si>
  <si>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</si>
  <si>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</si>
  <si>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</si>
  <si>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</si>
  <si>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</si>
  <si>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</si>
  <si>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</si>
  <si>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</si>
  <si>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</si>
  <si>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</si>
  <si>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</si>
  <si>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</si>
  <si>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</si>
  <si>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</si>
  <si>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</si>
  <si>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</si>
  <si>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</si>
  <si>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</si>
  <si>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</si>
  <si>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</si>
  <si>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</si>
  <si>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</si>
  <si>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</si>
  <si>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</si>
  <si>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</si>
  <si>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</si>
  <si>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</si>
  <si>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</si>
  <si>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</si>
  <si>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</si>
  <si>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</si>
  <si>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</si>
  <si>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</si>
  <si>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</si>
  <si>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</si>
  <si>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</si>
  <si>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</si>
  <si>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</si>
  <si>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</si>
  <si>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</si>
  <si>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</si>
  <si>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</si>
  <si>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</si>
  <si>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</si>
  <si>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</si>
  <si>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</si>
  <si>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</si>
  <si>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</si>
  <si>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</si>
  <si>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</si>
  <si>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</si>
  <si>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</si>
  <si>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</si>
  <si>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</si>
  <si>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</si>
  <si>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</si>
  <si>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</si>
  <si>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</si>
  <si>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</si>
  <si>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</si>
  <si>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</si>
  <si>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</si>
  <si>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</si>
  <si>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</si>
  <si>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</si>
  <si>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</si>
  <si>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</si>
  <si>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</si>
  <si>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</si>
  <si>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</si>
  <si>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</si>
  <si>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</si>
  <si>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</si>
  <si>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</si>
  <si>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</si>
  <si>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</si>
  <si>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</si>
  <si>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</si>
  <si>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</si>
  <si>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</si>
  <si>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</si>
  <si>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</si>
  <si>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</si>
  <si>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</si>
  <si>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</si>
  <si>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</si>
  <si>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</si>
  <si>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</si>
  <si>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</si>
  <si>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</si>
  <si>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</si>
  <si>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</si>
  <si>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</si>
  <si>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</si>
  <si>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</si>
  <si>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</si>
  <si>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</si>
  <si>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</si>
  <si>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</si>
  <si>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</si>
  <si>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</si>
  <si>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</si>
  <si>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</si>
  <si>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</si>
  <si>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</si>
  <si>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</si>
  <si>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</si>
  <si>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</si>
  <si>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</si>
  <si>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</si>
  <si>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</si>
  <si>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</si>
  <si>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</si>
  <si>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</si>
  <si>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</si>
  <si>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</si>
  <si>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</si>
  <si>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</si>
  <si>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</si>
  <si>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</si>
  <si>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</si>
  <si>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</si>
  <si>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</si>
  <si>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</si>
  <si>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</si>
  <si>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</si>
  <si>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</si>
  <si>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</si>
  <si>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</si>
  <si>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</si>
  <si>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</si>
  <si>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</si>
  <si>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</si>
  <si>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</si>
  <si>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</si>
  <si>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</si>
  <si>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</si>
  <si>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</si>
  <si>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</si>
  <si>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</si>
  <si>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</si>
  <si>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</si>
  <si>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</si>
  <si>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</si>
  <si>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</si>
  <si>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</si>
  <si>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</si>
  <si>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</si>
  <si>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</si>
  <si>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</si>
  <si>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</si>
  <si>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</si>
  <si>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</si>
  <si>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</si>
  <si>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</si>
  <si>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</si>
  <si>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</si>
  <si>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</si>
  <si>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</si>
  <si>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</si>
  <si>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</si>
  <si>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</si>
  <si>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</si>
  <si>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</si>
  <si>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</si>
  <si>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</si>
  <si>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</si>
  <si>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</si>
  <si>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</si>
  <si>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</si>
  <si>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</si>
  <si>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</si>
  <si>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</si>
  <si>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</si>
  <si>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</si>
  <si>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</si>
  <si>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</si>
  <si>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</si>
  <si>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</si>
  <si>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</si>
  <si>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</si>
  <si>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</si>
  <si>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</si>
  <si>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</si>
  <si>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</si>
  <si>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</si>
  <si>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</si>
  <si>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</si>
  <si>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</si>
  <si>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</si>
  <si>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</si>
  <si>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</si>
  <si>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</si>
  <si>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</si>
  <si>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</si>
  <si>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</si>
  <si>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</si>
  <si>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</si>
  <si>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</si>
  <si>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</si>
  <si>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</si>
  <si>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</si>
  <si>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</si>
  <si>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</si>
  <si>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</si>
  <si>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</si>
  <si>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</si>
  <si>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</si>
  <si>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</si>
  <si>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</si>
  <si>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</si>
  <si>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</si>
  <si>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</si>
  <si>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</si>
  <si>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</si>
  <si>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</si>
  <si>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</si>
  <si>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</si>
  <si>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</si>
  <si>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</si>
  <si>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</si>
  <si>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</si>
  <si>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</si>
  <si>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</si>
  <si>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</si>
  <si>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</si>
  <si>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</si>
  <si>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</si>
  <si>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</si>
  <si>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</si>
  <si>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</si>
  <si>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</si>
  <si>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</si>
  <si>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</si>
  <si>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</si>
  <si>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</si>
  <si>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</si>
  <si>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</si>
  <si>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</si>
  <si>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</si>
  <si>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</si>
  <si>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</si>
  <si>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</si>
  <si>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</si>
  <si>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</si>
  <si>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</si>
  <si>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</si>
  <si>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</si>
  <si>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</si>
  <si>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</si>
  <si>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</si>
  <si>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</si>
  <si>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</si>
  <si>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</si>
  <si>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</si>
  <si>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</si>
  <si>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</si>
  <si>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</si>
  <si>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</si>
  <si>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</si>
  <si>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</si>
  <si>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</si>
  <si>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</si>
  <si>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</si>
  <si>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</si>
  <si>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</si>
  <si>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</si>
  <si>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</si>
  <si>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</si>
  <si>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</si>
  <si>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</si>
  <si>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</si>
  <si>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</si>
  <si>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</si>
  <si>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</si>
  <si>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</si>
  <si>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</si>
  <si>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</si>
  <si>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</si>
  <si>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</si>
  <si>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</si>
  <si>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</si>
  <si>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</si>
  <si>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</si>
  <si>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</si>
  <si>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</si>
  <si>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</si>
  <si>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</si>
  <si>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</si>
  <si>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</si>
  <si>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</si>
  <si>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</si>
  <si>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</si>
  <si>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</si>
  <si>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</si>
  <si>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</si>
  <si>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</si>
  <si>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</si>
  <si>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</si>
  <si>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</si>
  <si>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</si>
  <si>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</si>
  <si>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</si>
  <si>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</si>
  <si>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</si>
  <si>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</si>
  <si>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</si>
  <si>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</si>
  <si>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</si>
  <si>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</si>
  <si>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</si>
  <si>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</si>
  <si>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</si>
  <si>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</si>
  <si>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</si>
  <si>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</si>
  <si>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</si>
  <si>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</si>
  <si>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</si>
  <si>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</si>
  <si>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</si>
  <si>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</si>
  <si>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</si>
  <si>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</si>
  <si>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</si>
  <si>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</si>
  <si>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</si>
  <si>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</si>
  <si>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</si>
  <si>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</si>
  <si>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</si>
  <si>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</si>
  <si>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</si>
  <si>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</si>
  <si>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</si>
  <si>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</si>
  <si>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</si>
  <si>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</si>
  <si>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</si>
  <si>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</si>
  <si>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</si>
  <si>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</si>
  <si>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</si>
  <si>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</si>
  <si>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</si>
  <si>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</si>
  <si>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</si>
  <si>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</si>
  <si>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</si>
  <si>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</si>
  <si>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</si>
  <si>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</si>
  <si>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</si>
  <si>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</si>
  <si>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</si>
  <si>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</si>
  <si>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</si>
  <si>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</si>
  <si>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</si>
  <si>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</si>
  <si>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</si>
  <si>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</si>
  <si>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</si>
  <si>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</si>
  <si>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</si>
  <si>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</si>
  <si>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</si>
  <si>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</si>
  <si>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</si>
  <si>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</si>
  <si>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</si>
  <si>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</si>
  <si>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</si>
  <si>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</si>
  <si>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</si>
  <si>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</si>
  <si>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</si>
  <si>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</si>
  <si>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</si>
  <si>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</si>
  <si>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</si>
  <si>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</si>
  <si>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</si>
  <si>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</si>
  <si>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</si>
  <si>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</si>
  <si>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</si>
  <si>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</si>
  <si>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</si>
  <si>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</si>
  <si>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</si>
  <si>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</si>
  <si>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</si>
  <si>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</si>
  <si>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</si>
  <si>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</si>
  <si>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</si>
  <si>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</si>
  <si>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</si>
  <si>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</si>
  <si>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</si>
  <si>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</si>
  <si>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</si>
  <si>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</si>
  <si>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</si>
  <si>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</si>
  <si>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</si>
  <si>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</si>
  <si>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</si>
  <si>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</si>
  <si>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</si>
  <si>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</si>
  <si>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</si>
  <si>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</si>
  <si>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</si>
  <si>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</si>
  <si>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</si>
  <si>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</si>
  <si>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</si>
  <si>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</si>
  <si>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</si>
  <si>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</si>
  <si>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</si>
  <si>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</si>
  <si>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</si>
  <si>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</si>
  <si>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</si>
  <si>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</si>
  <si>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</si>
  <si>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</si>
  <si>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</si>
  <si>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</si>
  <si>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</si>
  <si>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</si>
  <si>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</si>
  <si>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</si>
  <si>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</si>
  <si>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</si>
  <si>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</si>
  <si>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</si>
  <si>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</si>
  <si>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</si>
  <si>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</si>
  <si>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</si>
  <si>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</si>
  <si>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</si>
  <si>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</si>
  <si>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</si>
  <si>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</si>
  <si>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</si>
  <si>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</si>
  <si>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</si>
  <si>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</si>
  <si>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</si>
  <si>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</si>
  <si>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</si>
  <si>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</si>
  <si>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</si>
  <si>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</si>
  <si>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</si>
  <si>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</si>
  <si>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</si>
  <si>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</si>
  <si>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</si>
  <si>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</si>
  <si>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</si>
  <si>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</si>
  <si>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</si>
  <si>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</si>
  <si>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</si>
  <si>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</si>
  <si>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</si>
  <si>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</si>
  <si>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</si>
  <si>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</si>
  <si>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</si>
  <si>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</si>
  <si>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</si>
  <si>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</si>
  <si>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</si>
  <si>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</si>
  <si>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</si>
  <si>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</si>
  <si>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</si>
  <si>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</si>
  <si>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</si>
  <si>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</si>
  <si>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</si>
  <si>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</si>
  <si>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</si>
  <si>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</si>
  <si>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</si>
  <si>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</si>
  <si>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</si>
  <si>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</si>
  <si>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</si>
  <si>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</si>
  <si>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</si>
  <si>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</si>
  <si>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</si>
  <si>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</si>
  <si>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</si>
  <si>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</si>
  <si>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</si>
  <si>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</si>
  <si>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</si>
  <si>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</si>
  <si>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</si>
  <si>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</si>
  <si>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</si>
  <si>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</si>
  <si>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</si>
  <si>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</si>
  <si>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</si>
  <si>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</si>
  <si>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</si>
  <si>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</si>
  <si>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</si>
  <si>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</si>
  <si>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</si>
  <si>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</si>
  <si>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</si>
  <si>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</si>
  <si>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</si>
  <si>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</si>
  <si>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</si>
  <si>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</si>
  <si>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</si>
  <si>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</si>
  <si>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</si>
  <si>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</si>
  <si>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</si>
  <si>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</si>
  <si>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</si>
  <si>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</si>
  <si>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</si>
  <si>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</si>
  <si>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</si>
  <si>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</si>
  <si>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</si>
  <si>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</si>
  <si>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</si>
  <si>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</si>
  <si>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</si>
  <si>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</si>
  <si>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</si>
  <si>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</si>
  <si>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</si>
  <si>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</si>
  <si>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</si>
  <si>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</si>
  <si>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</si>
  <si>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</si>
  <si>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</si>
  <si>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</si>
  <si>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</si>
  <si>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</si>
  <si>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</si>
  <si>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</si>
  <si>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</si>
  <si>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</si>
  <si>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</si>
  <si>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</si>
  <si>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</si>
  <si>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</si>
  <si>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</si>
  <si>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</si>
  <si>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</si>
  <si>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</si>
  <si>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</si>
  <si>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</si>
  <si>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</si>
  <si>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</si>
  <si>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</si>
  <si>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</si>
  <si>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</si>
  <si>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</si>
  <si>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</si>
  <si>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</si>
  <si>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</si>
  <si>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</si>
  <si>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</si>
  <si>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</si>
  <si>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</si>
  <si>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</si>
  <si>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</si>
  <si>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</si>
  <si>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</si>
  <si>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</si>
  <si>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</si>
  <si>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</si>
  <si>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</si>
  <si>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</si>
  <si>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</si>
  <si>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</si>
  <si>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</si>
  <si>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</si>
  <si>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</si>
  <si>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</si>
  <si>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</si>
  <si>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</si>
  <si>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</si>
  <si>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</si>
  <si>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</si>
  <si>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</si>
  <si>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</si>
  <si>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</si>
  <si>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</si>
  <si>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</si>
  <si>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</si>
  <si>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</si>
  <si>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</si>
  <si>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</si>
  <si>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</si>
  <si>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</si>
  <si>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</si>
  <si>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</si>
  <si>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</si>
  <si>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</si>
  <si>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</si>
  <si>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</si>
  <si>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</si>
  <si>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</si>
  <si>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</si>
  <si>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</si>
  <si>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</si>
  <si>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</si>
  <si>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</si>
  <si>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</si>
  <si>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</si>
  <si>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</si>
  <si>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</si>
  <si>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</si>
  <si>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</si>
  <si>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</si>
  <si>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</si>
  <si>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</si>
  <si>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</si>
  <si>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</si>
  <si>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</si>
  <si>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</si>
  <si>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</si>
  <si>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</si>
  <si>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</si>
  <si>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</si>
  <si>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</si>
  <si>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</si>
  <si>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</si>
  <si>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</si>
  <si>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</si>
  <si>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</si>
  <si>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</si>
  <si>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</si>
  <si>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</si>
  <si>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</si>
  <si>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</si>
  <si>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</si>
  <si>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</si>
  <si>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</si>
  <si>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</si>
  <si>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</si>
  <si>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</si>
  <si>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</si>
  <si>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</si>
  <si>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</si>
  <si>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</si>
  <si>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</si>
  <si>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</si>
  <si>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</si>
  <si>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</si>
  <si>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</si>
  <si>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</si>
  <si>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</si>
  <si>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</si>
  <si>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</si>
  <si>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</si>
  <si>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</si>
  <si>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</si>
  <si>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</si>
  <si>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</si>
  <si>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</si>
  <si>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</si>
  <si>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</si>
  <si>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</si>
  <si>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</si>
  <si>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</si>
  <si>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</si>
  <si>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</si>
  <si>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</si>
  <si>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</si>
  <si>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</si>
  <si>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</si>
  <si>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</si>
  <si>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</si>
  <si>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</si>
  <si>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</si>
  <si>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</si>
  <si>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</si>
  <si>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</si>
  <si>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</si>
  <si>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</si>
  <si>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</si>
  <si>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</si>
  <si>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</si>
  <si>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</si>
  <si>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</si>
  <si>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</si>
  <si>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</si>
  <si>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</si>
  <si>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</si>
  <si>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</si>
  <si>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</si>
  <si>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</si>
  <si>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</si>
  <si>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</si>
  <si>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</si>
  <si>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</si>
  <si>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</si>
  <si>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</si>
  <si>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</si>
  <si>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</si>
  <si>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</si>
  <si>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</si>
  <si>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</si>
  <si>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</si>
  <si>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</si>
  <si>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</si>
  <si>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</si>
  <si>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</si>
  <si>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</si>
  <si>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</si>
  <si>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</si>
  <si>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</si>
  <si>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</si>
  <si>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</si>
  <si>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</si>
  <si>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</si>
  <si>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</si>
  <si>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</si>
  <si>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</si>
  <si>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</si>
  <si>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</si>
  <si>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</si>
  <si>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</si>
  <si>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</si>
  <si>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</si>
  <si>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</si>
  <si>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</si>
  <si>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</si>
  <si>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</si>
  <si>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</si>
  <si>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</si>
  <si>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</si>
  <si>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</si>
  <si>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</si>
  <si>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</si>
  <si>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</si>
  <si>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</si>
  <si>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</si>
  <si>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</si>
  <si>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</si>
  <si>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</si>
  <si>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</si>
  <si>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</si>
  <si>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</si>
  <si>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</si>
  <si>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</si>
  <si>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</si>
  <si>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</si>
  <si>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</si>
  <si>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</si>
  <si>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</si>
  <si>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</si>
  <si>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</si>
  <si>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</si>
  <si>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</si>
  <si>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</si>
  <si>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</si>
  <si>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</si>
  <si>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</si>
  <si>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</si>
  <si>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</si>
  <si>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</si>
  <si>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</si>
  <si>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</si>
  <si>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</si>
  <si>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</si>
  <si>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</si>
  <si>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</si>
  <si>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</si>
  <si>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</si>
  <si>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</si>
  <si>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</si>
  <si>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</si>
  <si>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</si>
  <si>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</si>
  <si>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</si>
  <si>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</si>
  <si>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</si>
  <si>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</si>
  <si>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</si>
  <si>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</si>
  <si>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</si>
  <si>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</si>
  <si>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</si>
  <si>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</si>
  <si>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</si>
  <si>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</si>
  <si>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</si>
  <si>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</si>
  <si>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</si>
  <si>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</si>
  <si>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</si>
  <si>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</si>
  <si>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</si>
  <si>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</si>
  <si>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</si>
  <si>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</si>
  <si>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</si>
  <si>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</si>
  <si>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</si>
  <si>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</si>
  <si>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</si>
  <si>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</si>
  <si>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</si>
  <si>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</si>
  <si>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</si>
  <si>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</si>
  <si>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</si>
  <si>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</si>
  <si>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</si>
  <si>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</si>
  <si>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</si>
  <si>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</si>
  <si>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</si>
  <si>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</si>
  <si>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</si>
  <si>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</si>
  <si>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</si>
  <si>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</si>
  <si>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</si>
  <si>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</si>
  <si>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</si>
  <si>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</si>
  <si>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</si>
  <si>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</si>
  <si>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</si>
  <si>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</si>
  <si>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</si>
  <si>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</si>
  <si>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</si>
  <si>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</si>
  <si>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</si>
  <si>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</si>
  <si>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</si>
  <si>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</si>
  <si>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</si>
  <si>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</si>
  <si>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</si>
  <si>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</si>
  <si>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</si>
  <si>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</si>
  <si>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</si>
  <si>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</si>
  <si>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</si>
  <si>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</si>
  <si>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</si>
  <si>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</si>
  <si>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</si>
  <si>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</si>
  <si>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</si>
  <si>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</si>
  <si>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</si>
  <si>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</si>
  <si>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</si>
  <si>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</si>
  <si>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</si>
  <si>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</si>
  <si>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</si>
  <si>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</si>
  <si>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</si>
  <si>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</si>
  <si>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</si>
  <si>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</si>
  <si>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</si>
  <si>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</si>
  <si>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</si>
  <si>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</si>
  <si>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</si>
  <si>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</si>
  <si>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</si>
  <si>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</si>
  <si>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</si>
  <si>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</si>
  <si>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</si>
  <si>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</si>
  <si>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</si>
  <si>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</si>
  <si>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</si>
  <si>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</si>
  <si>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</si>
  <si>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</si>
  <si>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</si>
  <si>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</si>
  <si>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</si>
  <si>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</si>
  <si>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</si>
  <si>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</si>
  <si>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</si>
  <si>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</si>
  <si>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</si>
  <si>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</si>
  <si>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</si>
  <si>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</si>
  <si>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</si>
  <si>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</si>
  <si>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</si>
  <si>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</si>
  <si>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</si>
  <si>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</si>
  <si>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</si>
  <si>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</si>
  <si>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</si>
  <si>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</si>
  <si>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</si>
  <si>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</si>
  <si>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</si>
  <si>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</si>
  <si>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</si>
  <si>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</si>
  <si>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</si>
  <si>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</si>
  <si>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</si>
  <si>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</si>
  <si>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</si>
  <si>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</si>
  <si>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</si>
  <si>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</si>
  <si>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</si>
  <si>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</si>
  <si>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</si>
  <si>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</si>
  <si>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</si>
  <si>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</si>
  <si>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</si>
  <si>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</si>
  <si>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</si>
  <si>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</si>
  <si>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</si>
  <si>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</si>
  <si>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</si>
  <si>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</si>
  <si>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</si>
  <si>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</si>
  <si>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</si>
  <si>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</si>
  <si>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</si>
  <si>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</si>
  <si>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</si>
  <si>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</si>
  <si>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</si>
  <si>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</si>
  <si>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</si>
  <si>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</si>
  <si>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</si>
  <si>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</si>
  <si>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</si>
  <si>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</si>
  <si>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</si>
  <si>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</si>
  <si>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</si>
  <si>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</si>
  <si>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</si>
  <si>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</si>
  <si>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</si>
  <si>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</si>
  <si>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</si>
  <si>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</si>
  <si>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</si>
  <si>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</si>
  <si>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</si>
  <si>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</si>
  <si>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</si>
  <si>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</si>
  <si>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</si>
  <si>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</si>
  <si>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</si>
  <si>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</si>
  <si>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</si>
  <si>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</si>
  <si>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</si>
  <si>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</si>
  <si>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</si>
  <si>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</si>
  <si>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</si>
  <si>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</si>
  <si>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</si>
  <si>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</si>
  <si>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</si>
  <si>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</si>
  <si>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</si>
  <si>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</si>
  <si>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</si>
  <si>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</si>
  <si>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</si>
  <si>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</si>
  <si>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</si>
  <si>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</si>
  <si>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</si>
  <si>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</si>
  <si>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</si>
  <si>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</si>
  <si>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</si>
  <si>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</si>
  <si>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</si>
  <si>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</si>
  <si>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</si>
  <si>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</si>
  <si>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</si>
  <si>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</si>
  <si>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</si>
  <si>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</si>
  <si>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</si>
  <si>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</si>
  <si>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</si>
  <si>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</si>
  <si>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</si>
  <si>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</si>
  <si>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</si>
  <si>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</si>
  <si>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</si>
  <si>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</si>
  <si>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</si>
  <si>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</si>
  <si>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</si>
  <si>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</si>
  <si>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</si>
  <si>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</si>
  <si>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</si>
  <si>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</si>
  <si>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</si>
  <si>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</si>
  <si>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</si>
  <si>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</si>
  <si>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</si>
  <si>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</si>
  <si>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</si>
  <si>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</si>
  <si>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</si>
  <si>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</si>
  <si>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</si>
  <si>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</si>
  <si>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</si>
  <si>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</si>
  <si>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</si>
  <si>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</si>
  <si>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</si>
  <si>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</si>
  <si>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</si>
  <si>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</si>
  <si>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</si>
  <si>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</si>
  <si>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</si>
  <si>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</si>
  <si>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</si>
  <si>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</si>
  <si>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</si>
  <si>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</si>
  <si>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</si>
  <si>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</si>
  <si>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</si>
  <si>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</si>
  <si>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</si>
  <si>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</si>
  <si>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</si>
  <si>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</si>
  <si>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</si>
  <si>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</si>
  <si>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</si>
  <si>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</si>
  <si>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</si>
  <si>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</si>
  <si>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</si>
  <si>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</si>
  <si>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</si>
  <si>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</si>
  <si>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</si>
  <si>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</si>
  <si>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</si>
  <si>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</si>
  <si>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</si>
  <si>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</si>
  <si>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</si>
  <si>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</si>
  <si>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</si>
  <si>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</si>
  <si>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</si>
  <si>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</si>
  <si>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</si>
  <si>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</si>
  <si>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</si>
  <si>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</si>
  <si>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</si>
  <si>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</si>
  <si>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</si>
  <si>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</si>
  <si>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</si>
  <si>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</si>
  <si>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</si>
  <si>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</si>
  <si>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</si>
  <si>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</si>
  <si>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</si>
  <si>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</si>
  <si>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</si>
  <si>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</si>
  <si>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</si>
  <si>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</si>
  <si>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</si>
  <si>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</si>
  <si>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</si>
  <si>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</si>
  <si>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</si>
  <si>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</si>
  <si>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</si>
  <si>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</si>
  <si>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</si>
  <si>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</si>
  <si>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</si>
  <si>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</si>
  <si>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</si>
  <si>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</si>
  <si>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</si>
  <si>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</si>
  <si>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</si>
  <si>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</si>
  <si>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</si>
  <si>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</si>
  <si>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</si>
  <si>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</si>
  <si>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</si>
  <si>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</si>
  <si>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</si>
  <si>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</si>
  <si>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</si>
  <si>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</si>
  <si>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</si>
  <si>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</si>
  <si>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</si>
  <si>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</si>
  <si>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</si>
  <si>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</si>
  <si>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</si>
  <si>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</si>
  <si>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</si>
  <si>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</si>
  <si>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</si>
  <si>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</si>
  <si>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</si>
  <si>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</si>
  <si>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</si>
  <si>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</si>
  <si>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</si>
  <si>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</si>
  <si>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</si>
  <si>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</si>
  <si>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</si>
  <si>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</si>
  <si>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</si>
  <si>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</si>
  <si>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</si>
  <si>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</si>
  <si>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</si>
  <si>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</si>
  <si>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</si>
  <si>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</si>
  <si>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</si>
  <si>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</si>
  <si>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</si>
  <si>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</si>
  <si>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</si>
  <si>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</si>
  <si>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</si>
  <si>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</si>
  <si>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</si>
  <si>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</si>
  <si>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</si>
  <si>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</si>
  <si>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</si>
  <si>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</si>
  <si>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</si>
  <si>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</si>
  <si>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</si>
  <si>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</si>
  <si>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</si>
  <si>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</si>
  <si>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</si>
  <si>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</si>
  <si>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</si>
  <si>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</si>
  <si>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</si>
  <si>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</si>
  <si>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</si>
  <si>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</si>
  <si>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</si>
  <si>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</si>
  <si>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</si>
  <si>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</si>
  <si>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</si>
  <si>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</si>
  <si>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</si>
  <si>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</si>
  <si>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</si>
  <si>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</si>
  <si>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</si>
  <si>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</si>
  <si>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</si>
  <si>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</si>
  <si>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</si>
  <si>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</si>
  <si>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</si>
  <si>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</si>
  <si>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</si>
  <si>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</si>
  <si>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</si>
  <si>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</si>
  <si>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</si>
  <si>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</si>
  <si>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</si>
  <si>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</si>
  <si>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</si>
  <si>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</si>
  <si>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</si>
  <si>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</si>
  <si>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</si>
  <si>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</si>
  <si>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</si>
  <si>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</si>
  <si>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</si>
  <si>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</si>
  <si>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</si>
  <si>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</si>
  <si>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</si>
  <si>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</si>
  <si>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</si>
  <si>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</si>
  <si>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</si>
  <si>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</si>
  <si>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</si>
  <si>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</si>
  <si>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</si>
  <si>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</si>
  <si>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</si>
  <si>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</si>
  <si>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</si>
  <si>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</si>
  <si>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</si>
  <si>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</si>
  <si>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</si>
  <si>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</si>
  <si>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</si>
  <si>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</si>
  <si>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</si>
  <si>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</si>
  <si>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</si>
  <si>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</si>
  <si>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</si>
  <si>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</si>
  <si>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</si>
  <si>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</si>
  <si>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</si>
  <si>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</si>
  <si>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</si>
  <si>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</si>
  <si>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</si>
  <si>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</si>
  <si>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</si>
  <si>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</si>
  <si>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</si>
  <si>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</si>
  <si>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</si>
  <si>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</si>
  <si>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</si>
  <si>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</si>
  <si>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</si>
  <si>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</si>
  <si>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</si>
  <si>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</si>
  <si>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</si>
  <si>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</si>
  <si>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</si>
  <si>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</si>
  <si>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</si>
  <si>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</si>
  <si>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</si>
  <si>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</si>
  <si>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</si>
  <si>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</si>
  <si>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</si>
  <si>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</si>
  <si>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</si>
  <si>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</si>
  <si>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</si>
  <si>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</si>
  <si>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</si>
  <si>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</si>
  <si>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</si>
  <si>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</si>
  <si>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</si>
  <si>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</si>
  <si>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</si>
  <si>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</si>
  <si>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</si>
  <si>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</si>
  <si>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</si>
  <si>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</si>
  <si>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</si>
  <si>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</si>
  <si>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</si>
  <si>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</si>
  <si>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</si>
  <si>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</si>
  <si>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</si>
  <si>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</si>
  <si>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</si>
  <si>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</si>
  <si>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</si>
  <si>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</si>
  <si>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</si>
  <si>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</si>
  <si>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</si>
  <si>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</si>
  <si>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</si>
  <si>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</si>
  <si>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</si>
  <si>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</si>
  <si>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</si>
  <si>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</si>
  <si>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</si>
  <si>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</si>
  <si>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</si>
  <si>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</si>
  <si>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</si>
  <si>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</si>
  <si>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</si>
  <si>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</si>
  <si>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</si>
  <si>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</si>
  <si>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</si>
  <si>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</si>
  <si>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</si>
  <si>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</si>
  <si>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</si>
  <si>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</si>
  <si>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</si>
  <si>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</si>
  <si>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</si>
  <si>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</si>
  <si>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</si>
  <si>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</si>
  <si>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</si>
  <si>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</si>
  <si>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</si>
  <si>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</si>
  <si>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</si>
  <si>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</si>
  <si>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</si>
  <si>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</si>
  <si>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</si>
  <si>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</si>
  <si>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</si>
  <si>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</si>
  <si>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</si>
  <si>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</si>
  <si>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</si>
  <si>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</si>
  <si>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</si>
  <si>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</si>
  <si>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</si>
  <si>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</si>
  <si>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</si>
  <si>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</si>
  <si>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</si>
  <si>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</si>
  <si>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</si>
  <si>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</si>
  <si>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</si>
  <si>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</si>
  <si>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</si>
  <si>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</si>
  <si>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</si>
  <si>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</si>
  <si>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</si>
  <si>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</si>
  <si>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</si>
  <si>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</si>
  <si>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</si>
  <si>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</si>
  <si>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</si>
  <si>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</si>
  <si>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</si>
  <si>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</si>
  <si>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</si>
  <si>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</si>
  <si>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</si>
  <si>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</si>
  <si>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</si>
  <si>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</si>
  <si>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</si>
  <si>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</si>
  <si>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</si>
  <si>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</si>
  <si>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</si>
  <si>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</si>
  <si>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</si>
  <si>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</si>
  <si>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</si>
  <si>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</si>
  <si>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</si>
  <si>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</si>
  <si>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</si>
  <si>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</si>
  <si>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</si>
  <si>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</si>
  <si>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</si>
  <si>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</si>
  <si>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</si>
  <si>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</si>
  <si>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</si>
  <si>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</si>
  <si>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</si>
  <si>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</si>
  <si>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</si>
  <si>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</si>
  <si>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</si>
  <si>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</si>
  <si>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</si>
  <si>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</si>
  <si>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</si>
  <si>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</si>
  <si>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</si>
  <si>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</si>
  <si>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</si>
  <si>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</si>
  <si>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</si>
  <si>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</si>
  <si>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</si>
  <si>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</si>
  <si>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</si>
  <si>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</si>
  <si>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</si>
  <si>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</si>
  <si>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</si>
  <si>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</si>
  <si>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</si>
  <si>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</si>
  <si>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</si>
  <si>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</si>
  <si>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</si>
  <si>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</si>
  <si>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</si>
  <si>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</si>
  <si>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</si>
  <si>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</si>
  <si>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</si>
  <si>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</si>
  <si>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</si>
  <si>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</si>
  <si>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</si>
  <si>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</si>
  <si>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</si>
  <si>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</si>
  <si>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</si>
  <si>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</si>
  <si>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</si>
  <si>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</si>
  <si>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</si>
  <si>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</si>
  <si>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</si>
  <si>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</si>
  <si>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</si>
  <si>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</si>
  <si>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</si>
  <si>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</si>
  <si>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</si>
  <si>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</si>
  <si>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</si>
  <si>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</si>
  <si>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</si>
  <si>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</si>
  <si>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</si>
  <si>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</si>
  <si>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</si>
  <si>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</si>
  <si>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</si>
  <si>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</si>
  <si>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</si>
  <si>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</si>
  <si>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</si>
  <si>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</si>
  <si>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</si>
  <si>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</si>
  <si>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</si>
  <si>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</si>
  <si>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</si>
  <si>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</si>
  <si>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</si>
  <si>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</si>
  <si>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</si>
  <si>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</si>
  <si>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</si>
  <si>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</si>
  <si>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</si>
  <si>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</si>
  <si>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</si>
  <si>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</si>
  <si>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</si>
  <si>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</si>
  <si>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</si>
  <si>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</si>
  <si>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</si>
  <si>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</si>
  <si>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</si>
  <si>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</si>
  <si>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</si>
  <si>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</si>
  <si>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</si>
  <si>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</si>
  <si>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</si>
  <si>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</si>
  <si>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</si>
  <si>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</si>
  <si>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</si>
  <si>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</si>
  <si>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</si>
  <si>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</si>
  <si>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</si>
  <si>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</si>
  <si>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</si>
  <si>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</si>
  <si>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</si>
  <si>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</si>
  <si>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</si>
  <si>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</si>
  <si>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</si>
  <si>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</si>
  <si>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</si>
  <si>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</si>
  <si>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</si>
  <si>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</si>
  <si>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</si>
  <si>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</si>
  <si>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</si>
  <si>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</si>
  <si>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</si>
  <si>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</si>
  <si>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</si>
  <si>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</si>
  <si>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</si>
  <si>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</si>
  <si>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</si>
  <si>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</si>
  <si>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</si>
  <si>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</si>
  <si>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</si>
  <si>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</si>
  <si>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</si>
  <si>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</si>
  <si>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</si>
  <si>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</si>
  <si>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</si>
  <si>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</si>
  <si>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</si>
  <si>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</si>
  <si>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</si>
  <si>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</si>
  <si>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</si>
  <si>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</si>
  <si>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</si>
  <si>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</si>
  <si>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</si>
  <si>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</si>
  <si>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</si>
  <si>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</si>
  <si>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</si>
  <si>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</si>
  <si>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</si>
  <si>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</si>
  <si>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</si>
  <si>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</si>
  <si>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</si>
  <si>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</si>
  <si>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</si>
  <si>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</si>
  <si>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</si>
  <si>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</si>
  <si>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</si>
  <si>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</si>
  <si>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</si>
  <si>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</si>
  <si>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</si>
  <si>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</si>
  <si>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</si>
  <si>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</si>
  <si>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</si>
  <si>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</si>
  <si>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</si>
  <si>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</si>
  <si>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</si>
  <si>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</si>
  <si>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</si>
  <si>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</si>
  <si>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</si>
  <si>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</si>
  <si>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</si>
  <si>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</si>
  <si>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</si>
  <si>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</si>
  <si>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</si>
  <si>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</si>
  <si>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</si>
  <si>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</si>
  <si>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</si>
  <si>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</si>
  <si>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</si>
  <si>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</si>
  <si>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</si>
  <si>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</si>
  <si>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</si>
  <si>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</si>
  <si>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</si>
  <si>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</si>
  <si>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</si>
  <si>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</si>
  <si>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</si>
  <si>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</si>
  <si>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</si>
  <si>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</si>
  <si>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</si>
  <si>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</si>
  <si>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</si>
  <si>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</si>
  <si>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</si>
  <si>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</si>
  <si>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</si>
  <si>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</si>
  <si>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</si>
  <si>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</si>
  <si>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</si>
  <si>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</si>
  <si>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</si>
  <si>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</si>
  <si>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</si>
  <si>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</si>
  <si>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</si>
  <si>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</si>
  <si>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</si>
  <si>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</si>
  <si>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</si>
  <si>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</si>
  <si>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</si>
  <si>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</si>
  <si>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</si>
  <si>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</si>
  <si>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</si>
  <si>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</si>
  <si>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</si>
  <si>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</si>
  <si>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</si>
  <si>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</si>
  <si>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</si>
  <si>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</si>
  <si>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</si>
  <si>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</si>
  <si>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</si>
  <si>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</si>
  <si>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</si>
  <si>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</si>
  <si>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</si>
  <si>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</si>
  <si>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</si>
  <si>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</si>
  <si>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</si>
  <si>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</si>
  <si>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</si>
  <si>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</si>
  <si>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</si>
  <si>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</si>
  <si>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</si>
  <si>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</si>
  <si>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</si>
  <si>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</si>
  <si>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</si>
  <si>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</si>
  <si>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</si>
  <si>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</si>
  <si>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</si>
  <si>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</si>
  <si>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</si>
  <si>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</si>
  <si>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</si>
  <si>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</si>
  <si>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</si>
  <si>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</si>
  <si>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</si>
  <si>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</si>
  <si>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</si>
  <si>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</si>
  <si>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</si>
  <si>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</si>
  <si>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</si>
  <si>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</si>
  <si>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</si>
  <si>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</si>
  <si>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</si>
  <si>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</si>
  <si>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</si>
  <si>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</si>
  <si>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</si>
  <si>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</si>
  <si>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</si>
  <si>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</si>
  <si>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</si>
  <si>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</si>
  <si>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</si>
  <si>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</si>
  <si>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</si>
  <si>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</si>
  <si>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</si>
  <si>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</si>
  <si>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</si>
  <si>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</si>
  <si>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</si>
  <si>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</si>
  <si>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</si>
  <si>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</si>
  <si>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</si>
  <si>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</si>
  <si>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</si>
  <si>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</si>
  <si>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</si>
  <si>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</si>
  <si>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</si>
  <si>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</si>
  <si>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</si>
  <si>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</si>
  <si>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</si>
  <si>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</si>
  <si>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</si>
  <si>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</si>
  <si>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</si>
  <si>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</si>
  <si>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</si>
  <si>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</si>
  <si>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</si>
  <si>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</si>
  <si>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</si>
  <si>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</si>
  <si>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</si>
  <si>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</si>
  <si>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</si>
  <si>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</si>
  <si>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</si>
  <si>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</si>
  <si>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</si>
  <si>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</si>
  <si>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</si>
  <si>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</si>
  <si>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</si>
  <si>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</si>
  <si>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</si>
  <si>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</si>
  <si>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</si>
  <si>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</si>
  <si>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</si>
  <si>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</si>
  <si>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</si>
  <si>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</si>
  <si>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</si>
  <si>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</si>
  <si>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</si>
  <si>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</si>
  <si>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</si>
  <si>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</si>
  <si>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</si>
  <si>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</si>
  <si>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</si>
  <si>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</si>
  <si>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</si>
  <si>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</si>
  <si>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</si>
  <si>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</si>
  <si>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</si>
  <si>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</si>
  <si>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</si>
  <si>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</si>
  <si>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</si>
  <si>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</si>
  <si>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</si>
  <si>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</si>
  <si>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</si>
  <si>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</si>
  <si>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</si>
  <si>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</si>
  <si>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</si>
  <si>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</si>
  <si>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</si>
  <si>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</si>
  <si>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</si>
  <si>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</si>
  <si>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</si>
  <si>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</si>
  <si>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</si>
  <si>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</si>
  <si>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</si>
  <si>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</si>
  <si>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</si>
  <si>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</si>
  <si>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</si>
  <si>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</si>
  <si>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</si>
  <si>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</si>
  <si>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</si>
  <si>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</si>
  <si>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</si>
  <si>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</si>
  <si>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</si>
  <si>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</si>
  <si>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</si>
  <si>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</si>
  <si>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</si>
  <si>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</si>
  <si>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</si>
  <si>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</si>
  <si>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</si>
  <si>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</si>
  <si>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</si>
  <si>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</si>
  <si>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</si>
  <si>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</si>
  <si>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</si>
  <si>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</si>
  <si>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</si>
  <si>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</si>
  <si>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</si>
  <si>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</si>
  <si>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</si>
  <si>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</si>
  <si>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</si>
  <si>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</si>
  <si>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</si>
  <si>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</si>
  <si>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</si>
  <si>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</si>
  <si>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</si>
  <si>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</si>
  <si>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</si>
  <si>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</si>
  <si>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</si>
  <si>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</si>
  <si>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</si>
  <si>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</si>
  <si>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</si>
  <si>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</si>
  <si>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</si>
  <si>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</si>
  <si>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</si>
  <si>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</si>
  <si>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</si>
  <si>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</si>
  <si>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</si>
  <si>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</si>
  <si>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</si>
  <si>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</si>
  <si>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</si>
  <si>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</si>
  <si>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</si>
  <si>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</si>
  <si>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</si>
  <si>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</si>
  <si>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</si>
  <si>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</si>
  <si>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</si>
  <si>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</si>
  <si>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</si>
  <si>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</si>
  <si>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</si>
  <si>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</si>
  <si>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</si>
  <si>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</si>
  <si>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</si>
  <si>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</si>
  <si>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</si>
  <si>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</si>
  <si>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</si>
  <si>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</si>
  <si>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</si>
  <si>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</si>
  <si>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</si>
  <si>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</si>
  <si>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</si>
  <si>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</si>
  <si>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</si>
  <si>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</si>
  <si>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</si>
  <si>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</si>
  <si>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</si>
  <si>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</si>
  <si>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</si>
  <si>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</si>
  <si>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</si>
  <si>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</si>
  <si>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</si>
  <si>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</si>
  <si>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</si>
  <si>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</si>
  <si>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</si>
  <si>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</si>
  <si>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</si>
  <si>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</si>
  <si>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</si>
  <si>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</si>
  <si>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</si>
  <si>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</si>
  <si>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</si>
  <si>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</si>
  <si>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</si>
  <si>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</si>
  <si>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</si>
  <si>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</si>
  <si>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</si>
  <si>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</si>
  <si>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</si>
  <si>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</si>
  <si>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</si>
  <si>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</si>
  <si>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</si>
  <si>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</si>
  <si>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</si>
  <si>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</si>
  <si>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</si>
  <si>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</si>
  <si>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</si>
  <si>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</si>
  <si>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</si>
  <si>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</si>
  <si>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</si>
  <si>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</si>
  <si>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</si>
  <si>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</si>
  <si>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</si>
  <si>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</si>
  <si>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</si>
  <si>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</si>
  <si>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</si>
  <si>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</si>
  <si>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</si>
  <si>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</si>
  <si>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</si>
  <si>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</si>
  <si>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</si>
  <si>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</si>
  <si>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</si>
  <si>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</si>
  <si>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</si>
  <si>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</si>
  <si>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</si>
  <si>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</si>
  <si>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</si>
  <si>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</si>
  <si>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</si>
  <si>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</si>
  <si>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</si>
  <si>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</si>
  <si>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</si>
  <si>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</si>
  <si>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</si>
  <si>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</si>
  <si>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</si>
  <si>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</si>
  <si>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</si>
  <si>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</si>
  <si>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</si>
  <si>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</si>
  <si>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</si>
  <si>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</si>
  <si>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</si>
  <si>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</si>
  <si>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</si>
  <si>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</si>
  <si>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</si>
  <si>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</si>
  <si>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</si>
  <si>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</si>
  <si>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</si>
  <si>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</si>
  <si>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</si>
  <si>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</si>
  <si>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</si>
  <si>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</si>
  <si>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</si>
  <si>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</si>
  <si>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</si>
  <si>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</si>
  <si>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</si>
  <si>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</si>
  <si>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</si>
  <si>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</si>
  <si>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</si>
  <si>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</si>
  <si>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</si>
  <si>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</si>
  <si>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</si>
  <si>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</si>
  <si>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</si>
  <si>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</si>
  <si>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</si>
  <si>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</si>
  <si>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</si>
  <si>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</si>
  <si>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</si>
  <si>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</si>
  <si>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</si>
  <si>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</si>
  <si>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</si>
  <si>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</si>
  <si>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</si>
  <si>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</si>
  <si>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</si>
  <si>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</si>
  <si>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</si>
  <si>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</si>
  <si>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</si>
  <si>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</si>
  <si>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</si>
  <si>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</si>
  <si>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</si>
  <si>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</si>
  <si>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</si>
  <si>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</si>
  <si>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</si>
  <si>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</si>
  <si>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</si>
  <si>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</si>
  <si>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</si>
  <si>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</si>
  <si>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</si>
  <si>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</si>
  <si>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</si>
  <si>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</si>
  <si>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</si>
  <si>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</si>
  <si>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</si>
  <si>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</si>
  <si>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</si>
  <si>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</si>
  <si>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</si>
  <si>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</si>
  <si>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</si>
  <si>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</si>
  <si>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</si>
  <si>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</si>
  <si>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</si>
  <si>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</si>
  <si>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</si>
  <si>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</si>
  <si>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</si>
  <si>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</si>
  <si>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</si>
  <si>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</si>
  <si>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</si>
  <si>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</si>
  <si>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</si>
  <si>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</si>
  <si>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</si>
  <si>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</si>
  <si>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</si>
  <si>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</si>
  <si>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</si>
  <si>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</si>
  <si>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</si>
  <si>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</si>
  <si>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</si>
  <si>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</si>
  <si>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</si>
  <si>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</si>
  <si>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</si>
  <si>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</si>
  <si>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</si>
  <si>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</si>
  <si>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</si>
  <si>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</si>
  <si>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</si>
  <si>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</si>
  <si>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</si>
  <si>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</si>
  <si>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</si>
  <si>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</si>
  <si>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</si>
  <si>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</si>
  <si>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</si>
  <si>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</si>
  <si>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</si>
  <si>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</si>
  <si>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</si>
  <si>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</si>
  <si>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</si>
  <si>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</si>
  <si>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</si>
  <si>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</si>
  <si>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</si>
  <si>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</si>
  <si>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</si>
  <si>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</si>
  <si>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</si>
  <si>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</si>
  <si>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</si>
  <si>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</si>
  <si>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</si>
  <si>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</si>
  <si>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</si>
  <si>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</si>
  <si>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</si>
  <si>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</si>
  <si>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</si>
  <si>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</si>
  <si>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</si>
  <si>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</si>
  <si>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</si>
  <si>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</si>
  <si>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</si>
  <si>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</si>
  <si>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</si>
  <si>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</si>
  <si>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</si>
  <si>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</si>
  <si>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</si>
  <si>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</si>
  <si>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</si>
  <si>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</si>
  <si>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</si>
  <si>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</si>
  <si>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</si>
  <si>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</si>
  <si>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</si>
  <si>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</si>
  <si>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</si>
  <si>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</si>
  <si>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</si>
  <si>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</si>
  <si>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</si>
  <si>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</si>
  <si>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</si>
  <si>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</si>
  <si>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</si>
  <si>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</si>
  <si>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</si>
  <si>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</si>
  <si>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</si>
  <si>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</si>
  <si>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</si>
  <si>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</si>
  <si>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</si>
  <si>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</si>
  <si>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</si>
  <si>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</si>
  <si>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</si>
  <si>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</si>
  <si>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</si>
  <si>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</si>
  <si>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</si>
  <si>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</si>
  <si>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</si>
  <si>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</si>
  <si>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</si>
  <si>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</si>
  <si>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</si>
  <si>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</si>
  <si>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</si>
  <si>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</si>
  <si>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</si>
  <si>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</si>
  <si>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</si>
  <si>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</si>
  <si>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</si>
  <si>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</si>
  <si>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</si>
  <si>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</si>
  <si>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</si>
  <si>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</si>
  <si>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</si>
  <si>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</si>
  <si>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</si>
  <si>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</si>
  <si>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</si>
  <si>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</si>
  <si>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</si>
  <si>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</si>
  <si>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</si>
  <si>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</si>
  <si>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</si>
  <si>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</si>
  <si>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</si>
  <si>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</si>
  <si>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</si>
  <si>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</si>
  <si>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</si>
  <si>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</si>
  <si>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</si>
  <si>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</si>
  <si>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</si>
  <si>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</si>
  <si>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</si>
  <si>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</si>
  <si>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</si>
  <si>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</si>
  <si>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</si>
  <si>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</si>
  <si>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</si>
  <si>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</si>
  <si>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</si>
  <si>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</si>
  <si>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</si>
  <si>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</si>
  <si>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</si>
  <si>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</si>
  <si>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</si>
  <si>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</si>
  <si>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</si>
  <si>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</si>
  <si>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</si>
  <si>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</si>
  <si>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</si>
  <si>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</si>
  <si>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</si>
  <si>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</si>
  <si>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</si>
  <si>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</si>
  <si>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</si>
  <si>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</si>
  <si>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</si>
  <si>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</si>
  <si>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</si>
  <si>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</si>
  <si>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</si>
  <si>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</si>
  <si>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</si>
  <si>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</si>
  <si>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</si>
  <si>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</si>
  <si>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</si>
  <si>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</si>
  <si>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</si>
  <si>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</si>
  <si>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</si>
  <si>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</si>
  <si>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</si>
  <si>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</si>
  <si>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</si>
  <si>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</si>
  <si>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</si>
  <si>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</si>
  <si>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</si>
  <si>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</si>
  <si>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</si>
  <si>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</si>
  <si>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</si>
  <si>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</si>
  <si>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</si>
  <si>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</si>
  <si>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</si>
  <si>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</si>
  <si>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</si>
  <si>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</si>
  <si>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</si>
  <si>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</si>
  <si>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</si>
  <si>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</si>
  <si>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</si>
  <si>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</si>
  <si>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</si>
  <si>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</si>
  <si>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</si>
  <si>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</si>
  <si>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</si>
  <si>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</si>
  <si>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</si>
  <si>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</si>
  <si>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</si>
  <si>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</si>
  <si>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</si>
  <si>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</si>
  <si>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</si>
  <si>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</si>
  <si>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</si>
  <si>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</si>
  <si>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</si>
  <si>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</si>
  <si>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</si>
  <si>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</si>
  <si>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</si>
  <si>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</si>
  <si>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</si>
  <si>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</si>
  <si>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</si>
  <si>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</si>
  <si>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</si>
  <si>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</si>
  <si>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</si>
  <si>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</si>
  <si>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</si>
  <si>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</si>
  <si>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</si>
  <si>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</si>
  <si>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</si>
  <si>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</si>
  <si>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</si>
  <si>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</si>
  <si>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</si>
  <si>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</si>
  <si>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</si>
  <si>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</si>
  <si>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</si>
  <si>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</si>
  <si>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</si>
  <si>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</si>
  <si>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</si>
  <si>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</si>
  <si>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</si>
  <si>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</si>
  <si>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</si>
  <si>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</si>
  <si>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</si>
  <si>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</si>
  <si>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</si>
  <si>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</si>
  <si>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</si>
  <si>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</si>
  <si>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</si>
  <si>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</si>
  <si>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</si>
  <si>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</si>
  <si>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</si>
  <si>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</si>
  <si>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</si>
  <si>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</si>
  <si>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</si>
  <si>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</si>
  <si>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</si>
  <si>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</si>
  <si>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</si>
  <si>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</si>
  <si>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</si>
  <si>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</si>
  <si>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</si>
  <si>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</si>
  <si>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</si>
  <si>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</si>
  <si>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</si>
  <si>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</si>
  <si>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</si>
  <si>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</si>
  <si>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</si>
  <si>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</si>
  <si>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</si>
  <si>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</si>
  <si>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</si>
  <si>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</si>
  <si>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</si>
  <si>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</si>
  <si>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</si>
  <si>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</si>
  <si>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</si>
  <si>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</si>
  <si>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</si>
  <si>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</si>
  <si>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</si>
  <si>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</si>
  <si>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</si>
  <si>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</si>
  <si>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</si>
  <si>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</si>
  <si>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</si>
  <si>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</si>
  <si>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</si>
  <si>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</si>
  <si>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</si>
  <si>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</si>
  <si>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</si>
  <si>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</si>
  <si>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</si>
  <si>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</si>
  <si>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</si>
  <si>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</si>
  <si>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</si>
  <si>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</si>
  <si>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</si>
  <si>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</si>
  <si>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</si>
  <si>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</si>
  <si>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</si>
  <si>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</si>
  <si>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</si>
  <si>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</si>
  <si>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</si>
  <si>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</si>
  <si>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</si>
  <si>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</si>
  <si>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</si>
  <si>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</si>
  <si>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</si>
  <si>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</si>
  <si>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</si>
  <si>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</si>
  <si>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</si>
  <si>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</si>
  <si>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</si>
  <si>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</si>
  <si>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</si>
  <si>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</si>
  <si>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</si>
  <si>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</si>
  <si>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</si>
  <si>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</si>
  <si>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</si>
  <si>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</si>
  <si>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</si>
  <si>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</si>
  <si>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</si>
  <si>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</si>
  <si>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</si>
  <si>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</si>
  <si>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</si>
  <si>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</si>
  <si>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</si>
  <si>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</si>
  <si>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</si>
  <si>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</si>
  <si>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</si>
  <si>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</si>
  <si>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</si>
  <si>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</si>
  <si>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</si>
  <si>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</si>
  <si>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</si>
  <si>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</si>
  <si>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</si>
  <si>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</si>
  <si>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</si>
  <si>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</si>
  <si>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</si>
  <si>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</si>
  <si>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</si>
  <si>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</si>
  <si>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</si>
  <si>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</si>
  <si>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</si>
  <si>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</si>
  <si>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</si>
  <si>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</si>
  <si>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</si>
  <si>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</si>
  <si>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</si>
  <si>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</si>
  <si>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</si>
  <si>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</si>
  <si>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</si>
  <si>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</si>
  <si>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</si>
  <si>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</si>
  <si>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</si>
  <si>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</si>
  <si>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</si>
  <si>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</si>
  <si>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</si>
  <si>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</si>
  <si>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</si>
  <si>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</si>
  <si>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</si>
  <si>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</si>
  <si>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</si>
  <si>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</si>
  <si>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</si>
  <si>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</si>
  <si>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</si>
  <si>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</si>
  <si>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</si>
  <si>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</si>
  <si>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</si>
  <si>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</si>
  <si>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</si>
  <si>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</si>
  <si>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</si>
  <si>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</si>
  <si>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</si>
  <si>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</si>
  <si>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</si>
  <si>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</si>
  <si>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</si>
  <si>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</si>
  <si>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</si>
  <si>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</si>
  <si>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</si>
  <si>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</si>
  <si>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</si>
  <si>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</si>
  <si>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</si>
  <si>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</si>
  <si>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</si>
  <si>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</si>
  <si>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</si>
  <si>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</si>
  <si>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</si>
  <si>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</si>
  <si>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</si>
  <si>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</si>
  <si>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</si>
  <si>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</si>
  <si>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</si>
  <si>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</si>
  <si>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</si>
  <si>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</si>
  <si>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</si>
  <si>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</si>
  <si>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</si>
  <si>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</si>
  <si>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</si>
  <si>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</si>
  <si>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</si>
  <si>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</si>
  <si>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</si>
  <si>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</si>
  <si>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</si>
  <si>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</si>
  <si>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</si>
  <si>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</si>
  <si>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</si>
  <si>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</si>
  <si>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</si>
  <si>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</si>
  <si>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</si>
  <si>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</si>
  <si>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</si>
  <si>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</si>
  <si>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</si>
  <si>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</si>
  <si>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</si>
  <si>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</si>
  <si>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</si>
  <si>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</si>
  <si>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</si>
  <si>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</si>
  <si>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</si>
  <si>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</si>
  <si>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</si>
  <si>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</si>
  <si>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</si>
  <si>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</si>
  <si>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</si>
  <si>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</si>
  <si>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</si>
  <si>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</si>
  <si>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</si>
  <si>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</si>
  <si>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</si>
  <si>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</si>
  <si>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</si>
  <si>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</si>
  <si>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</si>
  <si>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</si>
  <si>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</si>
  <si>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</si>
  <si>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</si>
  <si>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</si>
  <si>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</si>
  <si>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</si>
  <si>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</si>
  <si>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</si>
  <si>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</si>
  <si>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</si>
  <si>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</si>
  <si>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</si>
  <si>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</si>
  <si>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</si>
  <si>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</si>
  <si>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</si>
  <si>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</si>
  <si>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</si>
  <si>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</si>
  <si>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</si>
  <si>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</si>
  <si>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</si>
  <si>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</si>
  <si>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</si>
  <si>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</si>
  <si>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</si>
  <si>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</si>
  <si>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</si>
  <si>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</si>
  <si>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</si>
  <si>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</si>
  <si>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</si>
  <si>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</si>
  <si>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</si>
  <si>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</si>
  <si>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</si>
  <si>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</si>
  <si>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</si>
  <si>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</si>
  <si>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</si>
  <si>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</si>
  <si>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</si>
  <si>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</si>
  <si>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</si>
  <si>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</si>
  <si>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</si>
  <si>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</si>
  <si>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</si>
  <si>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</si>
  <si>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</si>
  <si>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</si>
  <si>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</si>
  <si>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</si>
  <si>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</si>
  <si>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</si>
  <si>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</si>
  <si>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</si>
  <si>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</si>
  <si>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</si>
  <si>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</si>
  <si>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</si>
  <si>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</si>
  <si>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</si>
  <si>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</si>
  <si>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</si>
  <si>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</si>
  <si>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</si>
  <si>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</si>
  <si>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</si>
  <si>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</si>
  <si>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</si>
  <si>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</si>
  <si>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</si>
  <si>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</si>
  <si>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</si>
  <si>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</si>
  <si>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</si>
  <si>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</si>
  <si>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</si>
  <si>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</si>
  <si>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</si>
  <si>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</si>
  <si>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</si>
  <si>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</si>
  <si>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</si>
  <si>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</si>
  <si>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</si>
  <si>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</si>
  <si>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</si>
  <si>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</si>
  <si>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</si>
  <si>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</si>
  <si>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</si>
  <si>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</si>
  <si>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</si>
  <si>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</si>
  <si>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</si>
  <si>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</si>
  <si>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</si>
  <si>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</si>
  <si>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</si>
  <si>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</si>
  <si>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</si>
  <si>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</si>
  <si>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</si>
  <si>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</si>
  <si>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</si>
  <si>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</si>
  <si>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</si>
  <si>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</si>
  <si>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</si>
  <si>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</si>
  <si>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</si>
  <si>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</si>
  <si>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</si>
  <si>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</si>
  <si>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</si>
  <si>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</si>
  <si>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</si>
  <si>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</si>
  <si>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</si>
  <si>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</si>
  <si>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</si>
  <si>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</si>
  <si>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</si>
  <si>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</si>
  <si>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</si>
  <si>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</si>
  <si>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</si>
  <si>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</si>
  <si>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</si>
  <si>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</si>
  <si>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</si>
  <si>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</si>
  <si>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</si>
  <si>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</si>
  <si>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</si>
  <si>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</si>
  <si>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</si>
  <si>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</si>
  <si>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</si>
  <si>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</si>
  <si>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</si>
  <si>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</si>
  <si>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</si>
  <si>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</si>
  <si>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</si>
  <si>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</si>
  <si>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</si>
  <si>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</si>
  <si>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</si>
  <si>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</si>
  <si>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</si>
  <si>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</si>
  <si>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</si>
  <si>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</si>
  <si>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</si>
  <si>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</si>
  <si>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</si>
  <si>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</si>
  <si>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</si>
  <si>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</si>
  <si>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</si>
  <si>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</si>
  <si>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</si>
  <si>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</si>
  <si>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</si>
  <si>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</si>
  <si>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</si>
  <si>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</si>
  <si>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</si>
  <si>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</si>
  <si>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</si>
  <si>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</si>
  <si>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</si>
  <si>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</si>
  <si>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</si>
  <si>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</si>
  <si>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</si>
  <si>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</si>
  <si>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</si>
  <si>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</si>
  <si>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</si>
  <si>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</si>
  <si>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</si>
  <si>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</si>
  <si>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</si>
  <si>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</si>
  <si>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</si>
  <si>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</si>
  <si>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</si>
  <si>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</si>
  <si>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</si>
  <si>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</si>
  <si>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</si>
  <si>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</si>
  <si>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</si>
  <si>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</si>
  <si>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</si>
  <si>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</si>
  <si>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</si>
  <si>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</si>
  <si>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</si>
  <si>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</si>
  <si>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</si>
  <si>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</si>
  <si>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</si>
  <si>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</si>
  <si>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</si>
  <si>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</si>
  <si>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</si>
  <si>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</si>
  <si>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</si>
  <si>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</si>
  <si>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</si>
  <si>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</si>
  <si>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</si>
  <si>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</si>
  <si>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</si>
  <si>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</si>
  <si>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</si>
  <si>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</si>
  <si>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</si>
  <si>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</si>
  <si>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</si>
  <si>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</si>
  <si>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</si>
  <si>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</si>
  <si>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</si>
  <si>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</si>
  <si>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</si>
  <si>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</si>
  <si>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</si>
  <si>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</si>
  <si>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</si>
  <si>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</si>
  <si>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</si>
  <si>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</si>
  <si>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</si>
  <si>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</si>
  <si>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</si>
  <si>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</si>
  <si>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</si>
  <si>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</si>
  <si>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</si>
  <si>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</si>
  <si>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</si>
  <si>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</si>
  <si>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</si>
  <si>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</si>
  <si>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</si>
  <si>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</si>
  <si>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</si>
  <si>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</si>
  <si>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</si>
  <si>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</si>
  <si>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</si>
  <si>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</si>
  <si>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</si>
  <si>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</si>
  <si>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</si>
  <si>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</si>
  <si>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</si>
  <si>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</si>
  <si>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</si>
  <si>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</si>
  <si>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</si>
  <si>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</si>
  <si>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</si>
  <si>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</si>
  <si>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</si>
  <si>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</si>
  <si>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</si>
  <si>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</si>
  <si>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</si>
  <si>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</si>
  <si>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</si>
  <si>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</si>
  <si>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</si>
  <si>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</si>
  <si>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</si>
  <si>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</si>
  <si>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</si>
  <si>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</si>
  <si>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</si>
  <si>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</si>
  <si>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</si>
  <si>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</si>
  <si>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</si>
  <si>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</si>
  <si>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</si>
  <si>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</si>
  <si>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</si>
  <si>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</si>
  <si>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</si>
  <si>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</si>
  <si>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</si>
  <si>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</si>
  <si>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</si>
  <si>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</si>
  <si>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</si>
  <si>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</si>
  <si>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</si>
  <si>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</si>
  <si>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</si>
  <si>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</si>
  <si>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</si>
  <si>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</si>
  <si>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</si>
  <si>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</si>
  <si>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</si>
  <si>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</si>
  <si>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</si>
  <si>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</si>
  <si>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</si>
  <si>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</si>
  <si>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</si>
  <si>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</si>
  <si>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</si>
  <si>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</si>
  <si>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</si>
  <si>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</si>
  <si>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</si>
  <si>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</si>
  <si>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</si>
  <si>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</si>
  <si>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</si>
  <si>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</si>
  <si>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</si>
  <si>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</si>
  <si>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</si>
  <si>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</si>
  <si>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</si>
  <si>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</si>
  <si>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</si>
  <si>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</si>
  <si>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</si>
  <si>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</si>
  <si>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</si>
  <si>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</si>
  <si>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</si>
  <si>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</si>
  <si>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</si>
  <si>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</si>
  <si>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</si>
  <si>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</si>
  <si>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</si>
  <si>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</si>
  <si>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</si>
  <si>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</si>
  <si>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</si>
  <si>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</si>
  <si>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</si>
  <si>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</si>
  <si>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</si>
  <si>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</si>
  <si>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</si>
  <si>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</si>
  <si>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</si>
  <si>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</si>
  <si>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</si>
  <si>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</si>
  <si>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</si>
  <si>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</si>
  <si>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</si>
  <si>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</si>
  <si>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</si>
  <si>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</si>
  <si>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</si>
  <si>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</si>
  <si>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</si>
  <si>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</si>
  <si>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</si>
  <si>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</si>
  <si>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</si>
  <si>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</si>
  <si>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</si>
  <si>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</si>
  <si>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</si>
  <si>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</si>
  <si>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</si>
  <si>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</si>
  <si>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</si>
  <si>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</si>
  <si>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</si>
  <si>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</si>
  <si>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</si>
  <si>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</si>
  <si>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</si>
  <si>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</si>
  <si>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</si>
  <si>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</si>
  <si>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</si>
  <si>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</si>
  <si>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</si>
  <si>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</si>
  <si>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</si>
  <si>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</si>
  <si>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</si>
  <si>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</si>
  <si>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</si>
  <si>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</si>
  <si>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</si>
  <si>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</si>
  <si>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</si>
  <si>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</si>
  <si>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</si>
  <si>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</si>
  <si>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</si>
  <si>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</si>
  <si>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</si>
  <si>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</si>
  <si>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</si>
  <si>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</si>
  <si>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</si>
  <si>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</si>
  <si>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</si>
  <si>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</si>
  <si>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</si>
  <si>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</si>
  <si>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</si>
  <si>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</si>
  <si>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</si>
  <si>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</si>
  <si>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</si>
  <si>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</si>
  <si>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</si>
  <si>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</si>
  <si>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</si>
  <si>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</si>
  <si>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</si>
  <si>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</si>
  <si>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</si>
  <si>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</si>
  <si>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</si>
  <si>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</si>
  <si>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</si>
  <si>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</si>
  <si>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</si>
  <si>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</si>
  <si>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</si>
  <si>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</si>
  <si>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</si>
  <si>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</si>
  <si>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</si>
  <si>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</si>
  <si>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</si>
  <si>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</si>
  <si>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</si>
  <si>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</si>
  <si>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</si>
  <si>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</si>
  <si>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</si>
  <si>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</si>
  <si>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</si>
  <si>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</si>
  <si>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</si>
  <si>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</si>
  <si>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</si>
  <si>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</si>
  <si>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</si>
  <si>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</si>
  <si>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</si>
  <si>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</si>
  <si>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</si>
  <si>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</si>
  <si>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</si>
  <si>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</si>
  <si>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</si>
  <si>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</si>
  <si>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</si>
  <si>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</si>
  <si>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</si>
  <si>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</si>
  <si>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</si>
  <si>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</si>
  <si>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</si>
  <si>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</si>
  <si>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</si>
  <si>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</si>
  <si>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</si>
  <si>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</si>
  <si>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</si>
  <si>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</si>
  <si>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</si>
  <si>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</si>
  <si>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</si>
  <si>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</si>
  <si>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</si>
  <si>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</si>
  <si>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</si>
  <si>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</si>
  <si>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</si>
  <si>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</si>
  <si>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</si>
  <si>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</si>
  <si>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</si>
  <si>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</si>
  <si>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</si>
  <si>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</si>
  <si>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</si>
  <si>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</si>
  <si>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</si>
  <si>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</si>
  <si>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</si>
  <si>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</si>
  <si>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</si>
  <si>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</si>
  <si>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</si>
  <si>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</si>
  <si>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</si>
  <si>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</si>
  <si>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</si>
  <si>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</si>
  <si>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</si>
  <si>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</si>
  <si>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</si>
  <si>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</si>
  <si>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</si>
  <si>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</si>
  <si>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</si>
  <si>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</si>
  <si>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</si>
  <si>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</si>
  <si>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</si>
  <si>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</si>
  <si>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</si>
  <si>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</si>
  <si>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</si>
  <si>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</si>
  <si>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</si>
  <si>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</si>
  <si>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</si>
  <si>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</si>
  <si>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</si>
  <si>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</si>
  <si>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</si>
  <si>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</si>
  <si>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</si>
  <si>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</si>
  <si>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</si>
  <si>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</si>
  <si>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</si>
  <si>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</si>
  <si>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</si>
  <si>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</si>
  <si>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</si>
  <si>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</si>
  <si>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</si>
  <si>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</si>
  <si>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</si>
  <si>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</si>
  <si>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</si>
  <si>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</si>
  <si>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</si>
  <si>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</si>
  <si>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</si>
  <si>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</si>
  <si>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</si>
  <si>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</si>
  <si>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</si>
  <si>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</si>
  <si>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</si>
  <si>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</si>
  <si>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</si>
  <si>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</si>
  <si>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</si>
  <si>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</si>
  <si>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</si>
  <si>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</si>
  <si>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</si>
  <si>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</si>
  <si>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</si>
  <si>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</si>
  <si>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</si>
  <si>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</si>
  <si>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</si>
  <si>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</si>
  <si>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</si>
  <si>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</si>
  <si>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</si>
  <si>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</si>
  <si>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</si>
  <si>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</si>
  <si>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</si>
  <si>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</si>
  <si>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</si>
  <si>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</si>
  <si>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</si>
  <si>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</si>
  <si>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</si>
  <si>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</si>
  <si>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</si>
  <si>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</si>
  <si>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</si>
  <si>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</si>
  <si>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</si>
  <si>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</si>
  <si>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</si>
  <si>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</si>
  <si>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</si>
  <si>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</si>
  <si>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</si>
  <si>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</si>
  <si>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</si>
  <si>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</si>
  <si>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</si>
  <si>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</si>
  <si>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</si>
  <si>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</si>
  <si>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</si>
  <si>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</si>
  <si>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</si>
  <si>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</si>
  <si>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</si>
  <si>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</si>
  <si>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</si>
  <si>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</si>
  <si>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</si>
  <si>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</si>
  <si>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</si>
  <si>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</si>
  <si>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</si>
  <si>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</si>
  <si>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</si>
  <si>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</si>
  <si>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</si>
  <si>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</si>
  <si>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</si>
  <si>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</si>
  <si>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</si>
  <si>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</si>
  <si>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</si>
  <si>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</si>
  <si>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</si>
  <si>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</si>
  <si>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</si>
  <si>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</si>
  <si>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</si>
  <si>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</si>
  <si>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</si>
  <si>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</si>
  <si>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</si>
  <si>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</si>
  <si>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</si>
  <si>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</si>
  <si>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</si>
  <si>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</si>
  <si>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</si>
  <si>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</si>
  <si>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</si>
  <si>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</si>
  <si>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</si>
  <si>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</si>
  <si>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</si>
  <si>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</si>
  <si>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</si>
  <si>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</si>
  <si>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</si>
  <si>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</si>
  <si>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</si>
  <si>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</si>
  <si>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</si>
  <si>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</si>
  <si>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</si>
  <si>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</si>
  <si>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</si>
  <si>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</si>
  <si>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</si>
  <si>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</si>
  <si>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</si>
  <si>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</si>
  <si>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</si>
  <si>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</si>
  <si>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</si>
  <si>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</si>
  <si>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</si>
  <si>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</si>
  <si>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</si>
  <si>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</si>
  <si>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</si>
  <si>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</si>
  <si>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</si>
  <si>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</si>
  <si>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</si>
  <si>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</si>
  <si>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</si>
  <si>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</si>
  <si>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</si>
  <si>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</si>
  <si>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</si>
  <si>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</si>
  <si>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</si>
  <si>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</si>
  <si>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</si>
  <si>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</si>
  <si>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</si>
  <si>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</si>
  <si>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</si>
  <si>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</si>
  <si>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</si>
  <si>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</si>
  <si>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</si>
  <si>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</si>
  <si>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</si>
  <si>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</si>
  <si>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</si>
  <si>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</si>
  <si>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</si>
  <si>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</si>
  <si>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</si>
  <si>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</si>
  <si>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</si>
  <si>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</si>
  <si>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</si>
  <si>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</si>
  <si>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</si>
  <si>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</si>
  <si>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</si>
  <si>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</si>
  <si>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</si>
  <si>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</si>
  <si>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</si>
  <si>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</si>
  <si>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</si>
  <si>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</si>
  <si>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</si>
  <si>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</si>
  <si>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</si>
  <si>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</si>
  <si>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</si>
  <si>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</si>
  <si>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</si>
  <si>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</si>
  <si>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</si>
  <si>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</si>
  <si>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</si>
  <si>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</si>
  <si>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</si>
  <si>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</si>
  <si>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</si>
  <si>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</si>
  <si>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</si>
  <si>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</si>
  <si>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</si>
  <si>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</si>
  <si>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</si>
  <si>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</si>
  <si>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</si>
  <si>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</si>
  <si>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</si>
  <si>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</si>
  <si>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</si>
  <si>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</si>
  <si>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</si>
  <si>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</si>
  <si>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</si>
  <si>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</si>
  <si>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</si>
  <si>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</si>
  <si>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</si>
  <si>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</si>
  <si>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</si>
  <si>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</si>
  <si>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</si>
  <si>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</si>
  <si>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</si>
  <si>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</si>
  <si>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</si>
  <si>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</si>
  <si>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</si>
  <si>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</si>
  <si>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</si>
  <si>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</si>
  <si>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</si>
  <si>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</si>
  <si>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</si>
  <si>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</si>
  <si>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</si>
  <si>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</si>
  <si>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</si>
  <si>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</si>
  <si>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</si>
  <si>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</si>
  <si>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</si>
  <si>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</si>
  <si>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</si>
  <si>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</si>
  <si>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</si>
  <si>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</si>
  <si>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</si>
  <si>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</si>
  <si>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</si>
  <si>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</si>
  <si>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</si>
  <si>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</si>
  <si>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</si>
  <si>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</si>
  <si>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</si>
  <si>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</si>
  <si>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</si>
  <si>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</si>
  <si>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</si>
  <si>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</si>
  <si>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</si>
  <si>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</si>
  <si>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</si>
  <si>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</si>
  <si>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</si>
  <si>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</si>
  <si>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</si>
  <si>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</si>
  <si>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</si>
  <si>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</si>
  <si>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</si>
  <si>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</si>
  <si>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</si>
  <si>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</si>
  <si>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</si>
  <si>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</si>
  <si>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</si>
  <si>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</si>
  <si>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</si>
  <si>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</si>
  <si>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</si>
  <si>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</si>
  <si>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</si>
  <si>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</si>
  <si>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</si>
  <si>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</si>
  <si>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</si>
  <si>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</si>
  <si>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</si>
  <si>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</si>
  <si>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</si>
  <si>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</si>
  <si>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</si>
  <si>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</si>
  <si>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</si>
  <si>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</si>
  <si>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</si>
  <si>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</si>
  <si>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</si>
  <si>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</si>
  <si>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</si>
  <si>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</si>
  <si>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</si>
  <si>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</si>
  <si>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</si>
  <si>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</si>
  <si>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</si>
  <si>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</si>
  <si>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</si>
  <si>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</si>
  <si>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</si>
  <si>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</si>
  <si>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</si>
  <si>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</si>
  <si>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</si>
  <si>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</si>
  <si>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</si>
  <si>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</si>
  <si>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</si>
  <si>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</si>
  <si>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</si>
  <si>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</si>
  <si>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</si>
  <si>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</si>
  <si>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</si>
  <si>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</si>
  <si>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</si>
  <si>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</si>
  <si>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</si>
  <si>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</si>
  <si>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</si>
  <si>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</si>
  <si>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</si>
  <si>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</si>
  <si>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</si>
  <si>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</si>
  <si>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</si>
  <si>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</si>
  <si>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</si>
  <si>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</si>
  <si>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</si>
  <si>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</si>
  <si>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</si>
  <si>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</si>
  <si>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</si>
  <si>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</si>
  <si>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</si>
  <si>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</si>
  <si>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</si>
  <si>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</si>
  <si>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</si>
  <si>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</si>
  <si>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</si>
  <si>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</si>
  <si>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</si>
  <si>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</si>
  <si>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</si>
  <si>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</si>
  <si>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</si>
  <si>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</si>
  <si>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</si>
  <si>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</si>
  <si>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</si>
  <si>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</si>
  <si>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</si>
  <si>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</si>
  <si>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</si>
  <si>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</si>
  <si>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</si>
  <si>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</si>
  <si>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</si>
  <si>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</si>
  <si>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</si>
  <si>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</si>
  <si>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</si>
  <si>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</si>
  <si>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</si>
  <si>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</si>
  <si>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</si>
  <si>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</si>
  <si>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</si>
  <si>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</si>
  <si>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</si>
  <si>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</si>
  <si>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</si>
  <si>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</si>
  <si>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</si>
  <si>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</si>
  <si>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</si>
  <si>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</si>
  <si>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</si>
  <si>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</si>
  <si>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</si>
  <si>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</si>
  <si>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</si>
  <si>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</si>
  <si>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</si>
  <si>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</si>
  <si>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</si>
  <si>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</si>
  <si>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</si>
  <si>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</si>
  <si>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</si>
  <si>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</si>
  <si>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</si>
  <si>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</si>
  <si>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</si>
  <si>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</si>
  <si>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</si>
  <si>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</si>
  <si>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</si>
  <si>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</si>
  <si>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</si>
  <si>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</si>
  <si>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</si>
  <si>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</si>
  <si>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</si>
  <si>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</si>
  <si>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</si>
  <si>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</si>
  <si>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</si>
  <si>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</si>
  <si>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</si>
  <si>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</si>
  <si>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</si>
  <si>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</si>
  <si>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</si>
  <si>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</si>
  <si>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</si>
  <si>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</si>
  <si>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</si>
  <si>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</si>
  <si>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</si>
  <si>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</si>
  <si>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</si>
  <si>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</si>
  <si>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</si>
  <si>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</si>
  <si>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</si>
  <si>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</si>
  <si>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</si>
  <si>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</si>
  <si>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</si>
  <si>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</si>
  <si>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</si>
  <si>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</si>
  <si>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</si>
  <si>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</si>
  <si>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</si>
  <si>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</si>
  <si>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</si>
  <si>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</si>
  <si>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</si>
  <si>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</si>
  <si>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</si>
  <si>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</si>
  <si>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</si>
  <si>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</si>
  <si>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</si>
  <si>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</si>
  <si>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</si>
  <si>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</si>
  <si>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</si>
  <si>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</si>
  <si>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</si>
  <si>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</si>
  <si>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</si>
  <si>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</si>
  <si>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</si>
  <si>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</si>
  <si>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</si>
  <si>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</si>
  <si>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</si>
  <si>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</si>
  <si>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</si>
  <si>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</si>
  <si>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</si>
  <si>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</si>
  <si>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</si>
  <si>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</si>
  <si>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</si>
  <si>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</si>
  <si>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</si>
  <si>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</si>
  <si>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</si>
  <si>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</si>
  <si>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</si>
  <si>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</si>
  <si>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</si>
  <si>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</si>
  <si>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</si>
  <si>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</si>
  <si>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</si>
  <si>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</si>
  <si>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</si>
  <si>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</si>
  <si>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</si>
  <si>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</si>
  <si>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</si>
  <si>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</si>
  <si>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</si>
  <si>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</si>
  <si>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</si>
  <si>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</si>
  <si>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</si>
  <si>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</si>
  <si>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</si>
  <si>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</si>
  <si>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</si>
  <si>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</si>
  <si>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</si>
  <si>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</si>
  <si>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</si>
  <si>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</si>
  <si>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</si>
  <si>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</si>
  <si>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</si>
  <si>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</si>
  <si>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</si>
  <si>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</si>
  <si>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</si>
  <si>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</si>
  <si>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</si>
  <si>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</si>
  <si>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</si>
  <si>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</si>
  <si>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</si>
  <si>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</si>
  <si>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</si>
  <si>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</si>
  <si>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</si>
  <si>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</si>
  <si>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</si>
  <si>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</si>
  <si>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</si>
  <si>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</si>
  <si>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</si>
  <si>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</si>
  <si>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</si>
  <si>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</si>
  <si>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</si>
  <si>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</si>
  <si>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</si>
  <si>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</si>
  <si>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</si>
  <si>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</si>
  <si>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</si>
  <si>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</si>
  <si>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</si>
  <si>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</si>
  <si>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</si>
  <si>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</si>
  <si>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</si>
  <si>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</si>
  <si>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</si>
  <si>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</si>
  <si>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</si>
  <si>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</si>
  <si>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</si>
  <si>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</si>
  <si>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</si>
  <si>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</si>
  <si>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</si>
  <si>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</si>
  <si>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</si>
  <si>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</si>
  <si>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</si>
  <si>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</si>
  <si>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</si>
  <si>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</si>
  <si>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</si>
  <si>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</si>
  <si>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</si>
  <si>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</si>
  <si>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</si>
  <si>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</si>
  <si>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</si>
  <si>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</si>
  <si>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</si>
  <si>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</si>
  <si>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</si>
  <si>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</si>
  <si>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</si>
  <si>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</si>
  <si>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</si>
  <si>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</si>
  <si>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</si>
  <si>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</si>
  <si>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</si>
  <si>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</si>
  <si>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</si>
  <si>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</si>
  <si>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</si>
  <si>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</si>
  <si>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</si>
  <si>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</si>
  <si>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</si>
  <si>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</si>
  <si>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</si>
  <si>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</si>
  <si>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</si>
  <si>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</si>
  <si>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</si>
  <si>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</si>
  <si>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</si>
  <si>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</si>
  <si>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</si>
  <si>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</si>
  <si>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</si>
  <si>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</si>
  <si>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</si>
  <si>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</si>
  <si>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</si>
  <si>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</si>
  <si>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</si>
  <si>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</si>
  <si>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</si>
  <si>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</si>
  <si>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</si>
  <si>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</si>
  <si>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</si>
  <si>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</si>
  <si>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</si>
  <si>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</si>
  <si>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</si>
  <si>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</si>
  <si>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</si>
  <si>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</si>
  <si>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</si>
  <si>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</si>
  <si>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</si>
  <si>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</si>
  <si>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</si>
  <si>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</si>
  <si>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</si>
  <si>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</si>
  <si>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</si>
  <si>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</si>
  <si>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</si>
  <si>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</si>
  <si>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</si>
  <si>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</si>
  <si>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</si>
  <si>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</si>
  <si>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</si>
  <si>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</si>
  <si>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</si>
  <si>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</si>
  <si>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</si>
  <si>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</si>
  <si>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</si>
  <si>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</si>
  <si>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</si>
  <si>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</si>
  <si>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</si>
  <si>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</si>
  <si>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</si>
  <si>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</si>
  <si>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</si>
  <si>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</si>
  <si>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</si>
  <si>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</si>
  <si>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</si>
  <si>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</si>
  <si>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</si>
  <si>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</si>
  <si>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</si>
  <si>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</si>
  <si>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</si>
  <si>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</si>
  <si>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</si>
  <si>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</si>
  <si>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</si>
  <si>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</si>
  <si>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</si>
  <si>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</si>
  <si>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</si>
  <si>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</si>
  <si>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</si>
  <si>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</si>
  <si>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</si>
  <si>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</si>
  <si>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</si>
  <si>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</si>
  <si>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</si>
  <si>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</si>
  <si>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</si>
  <si>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</si>
  <si>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</si>
  <si>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</si>
  <si>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</si>
  <si>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</si>
  <si>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</si>
  <si>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</si>
  <si>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</si>
  <si>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</si>
  <si>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</si>
  <si>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</si>
  <si>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</si>
  <si>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</si>
  <si>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</si>
  <si>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</si>
  <si>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</si>
  <si>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</si>
  <si>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</si>
  <si>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</si>
  <si>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</si>
  <si>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</si>
  <si>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</si>
  <si>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</si>
  <si>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</si>
  <si>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</si>
  <si>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</si>
  <si>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</si>
  <si>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</si>
  <si>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</si>
  <si>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</si>
  <si>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</si>
  <si>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</si>
  <si>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</si>
  <si>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</si>
  <si>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</si>
  <si>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</si>
  <si>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</si>
  <si>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</si>
  <si>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</si>
  <si>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</si>
  <si>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</si>
  <si>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</si>
  <si>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</si>
  <si>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</si>
  <si>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</si>
  <si>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</si>
  <si>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</si>
  <si>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</si>
  <si>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</si>
  <si>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</si>
  <si>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</si>
  <si>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</si>
  <si>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</si>
  <si>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</si>
  <si>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</si>
  <si>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</si>
  <si>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</si>
  <si>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</si>
  <si>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</si>
  <si>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</si>
  <si>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</si>
  <si>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</si>
  <si>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</si>
  <si>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</si>
  <si>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</si>
  <si>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</si>
  <si>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</si>
  <si>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</si>
  <si>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</si>
  <si>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</si>
  <si>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</si>
  <si>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</si>
  <si>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</si>
  <si>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</si>
  <si>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</si>
  <si>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</si>
  <si>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</si>
  <si>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</si>
  <si>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</si>
  <si>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</si>
  <si>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</si>
  <si>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</si>
  <si>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</si>
  <si>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</si>
  <si>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</si>
  <si>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</si>
  <si>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</si>
  <si>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</si>
  <si>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</si>
  <si>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</si>
  <si>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</si>
  <si>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</si>
  <si>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</si>
  <si>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</si>
  <si>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</si>
  <si>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</si>
  <si>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</si>
  <si>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</si>
  <si>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</si>
  <si>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</si>
  <si>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</si>
  <si>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</si>
  <si>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</si>
  <si>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</si>
  <si>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</si>
  <si>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</si>
  <si>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</si>
  <si>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</si>
  <si>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</si>
  <si>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</si>
  <si>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</si>
  <si>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</si>
  <si>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</si>
  <si>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</si>
  <si>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</si>
  <si>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</si>
  <si>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</si>
  <si>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</si>
  <si>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</si>
  <si>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</si>
  <si>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</si>
  <si>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</si>
  <si>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</si>
  <si>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</si>
  <si>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</si>
  <si>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</si>
  <si>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</si>
  <si>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</si>
  <si>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</si>
  <si>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</si>
  <si>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</si>
  <si>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</si>
  <si>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</si>
  <si>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</si>
  <si>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</si>
  <si>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</si>
  <si>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</si>
  <si>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</si>
  <si>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</si>
  <si>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</si>
  <si>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</si>
  <si>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</si>
  <si>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</si>
  <si>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</si>
  <si>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</si>
  <si>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</si>
  <si>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</si>
  <si>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</si>
  <si>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</si>
  <si>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</si>
  <si>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</si>
  <si>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</si>
  <si>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</si>
  <si>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</si>
  <si>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</si>
  <si>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</si>
  <si>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</si>
  <si>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</si>
  <si>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</si>
  <si>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</si>
  <si>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</si>
  <si>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</si>
  <si>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</si>
  <si>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</si>
  <si>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</si>
  <si>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</si>
  <si>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</si>
  <si>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</si>
  <si>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</si>
  <si>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</si>
  <si>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</si>
  <si>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</si>
  <si>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</si>
  <si>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</si>
  <si>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</si>
  <si>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</si>
  <si>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</si>
  <si>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</si>
  <si>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</si>
  <si>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</si>
  <si>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</si>
  <si>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</si>
  <si>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</si>
  <si>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</si>
  <si>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</si>
  <si>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</si>
  <si>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</si>
  <si>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</si>
  <si>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</si>
  <si>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</si>
  <si>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</si>
  <si>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</si>
  <si>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</si>
  <si>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</si>
  <si>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</si>
  <si>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</si>
  <si>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</si>
  <si>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</si>
  <si>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</si>
  <si>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</si>
  <si>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</si>
  <si>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</si>
  <si>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</si>
  <si>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</si>
  <si>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</si>
  <si>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</si>
  <si>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</si>
  <si>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</si>
  <si>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</si>
  <si>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</si>
  <si>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</si>
  <si>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</si>
  <si>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</si>
  <si>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</si>
  <si>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</si>
  <si>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</si>
  <si>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</si>
  <si>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</si>
  <si>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</si>
  <si>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</si>
  <si>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</si>
  <si>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</si>
  <si>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</si>
  <si>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</si>
  <si>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</si>
  <si>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</si>
  <si>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</si>
  <si>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</si>
  <si>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</si>
  <si>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</si>
  <si>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</si>
  <si>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</si>
  <si>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</si>
  <si>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</si>
  <si>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</si>
  <si>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</si>
  <si>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</si>
  <si>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</si>
  <si>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</si>
  <si>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</si>
  <si>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</si>
  <si>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</si>
  <si>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</si>
  <si>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</si>
  <si>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</si>
  <si>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</si>
  <si>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</si>
  <si>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</si>
  <si>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</si>
  <si>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</si>
  <si>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</si>
  <si>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</si>
  <si>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</si>
  <si>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</si>
  <si>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</si>
  <si>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</si>
  <si>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</si>
  <si>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</si>
  <si>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</si>
  <si>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</si>
  <si>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</si>
  <si>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</si>
  <si>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</si>
  <si>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</si>
  <si>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</si>
  <si>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</si>
  <si>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</si>
  <si>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</si>
  <si>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</si>
  <si>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</si>
  <si>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</si>
  <si>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</si>
  <si>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</si>
  <si>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</si>
  <si>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</si>
  <si>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</si>
  <si>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</si>
  <si>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</si>
  <si>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</si>
  <si>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</si>
  <si>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</si>
  <si>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</si>
  <si>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</si>
  <si>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</si>
  <si>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</si>
  <si>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</si>
  <si>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</si>
  <si>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</si>
  <si>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</si>
  <si>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</si>
  <si>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</si>
  <si>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</si>
  <si>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</si>
  <si>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</si>
  <si>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</si>
  <si>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</si>
  <si>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</si>
  <si>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</si>
  <si>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</si>
  <si>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</si>
  <si>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</si>
  <si>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</si>
  <si>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</si>
  <si>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</si>
  <si>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</si>
  <si>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</si>
  <si>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</si>
  <si>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</si>
  <si>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</si>
  <si>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</si>
  <si>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</si>
  <si>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</si>
  <si>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</si>
  <si>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</si>
  <si>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</si>
  <si>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</si>
  <si>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</si>
  <si>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</si>
  <si>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</si>
  <si>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</si>
  <si>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</si>
  <si>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</si>
  <si>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</si>
  <si>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</si>
  <si>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</si>
  <si>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</si>
  <si>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</si>
  <si>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</si>
  <si>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</si>
  <si>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</si>
  <si>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</si>
  <si>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</si>
  <si>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</si>
  <si>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</si>
  <si>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</si>
  <si>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</si>
  <si>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</si>
  <si>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</si>
  <si>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</si>
  <si>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</si>
  <si>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</si>
  <si>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</si>
  <si>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</si>
  <si>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</si>
  <si>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</si>
  <si>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</si>
  <si>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</si>
  <si>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</si>
  <si>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</si>
  <si>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</si>
  <si>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</si>
  <si>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</si>
  <si>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</si>
  <si>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</si>
  <si>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</si>
  <si>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</si>
  <si>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</si>
  <si>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</si>
  <si>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</si>
  <si>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</si>
  <si>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</si>
  <si>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</si>
  <si>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</si>
  <si>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</si>
  <si>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</si>
  <si>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</si>
  <si>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</si>
  <si>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</si>
  <si>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</si>
  <si>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</si>
  <si>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</si>
  <si>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</si>
  <si>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</si>
  <si>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</si>
  <si>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</si>
  <si>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</si>
  <si>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</si>
  <si>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</si>
  <si>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</si>
  <si>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</si>
  <si>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</si>
  <si>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</si>
  <si>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</si>
  <si>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</si>
  <si>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</si>
  <si>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</si>
  <si>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</si>
  <si>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</si>
  <si>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</si>
  <si>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</si>
  <si>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</si>
  <si>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</si>
  <si>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</si>
  <si>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</si>
  <si>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</si>
  <si>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</si>
  <si>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</si>
  <si>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</si>
  <si>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</si>
  <si>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</si>
  <si>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</si>
  <si>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</si>
  <si>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</si>
  <si>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</si>
  <si>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</si>
  <si>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</si>
  <si>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</si>
  <si>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</si>
  <si>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</si>
  <si>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</si>
  <si>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</si>
  <si>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</si>
  <si>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</si>
  <si>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</si>
  <si>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</si>
  <si>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</si>
  <si>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</si>
  <si>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</si>
  <si>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</si>
  <si>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</si>
  <si>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</si>
  <si>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</si>
  <si>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</si>
  <si>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</si>
  <si>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</si>
  <si>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</si>
  <si>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</si>
  <si>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</si>
  <si>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</si>
  <si>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</si>
  <si>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</si>
  <si>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</si>
  <si>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</si>
  <si>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</si>
  <si>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</si>
  <si>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</si>
  <si>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</si>
  <si>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</si>
  <si>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</si>
  <si>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</si>
  <si>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</si>
  <si>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</si>
  <si>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</si>
  <si>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</si>
  <si>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</si>
  <si>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</si>
  <si>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</si>
  <si>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</si>
  <si>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</si>
  <si>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</si>
  <si>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</si>
  <si>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</si>
  <si>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</si>
  <si>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</si>
  <si>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</si>
  <si>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</si>
  <si>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</si>
  <si>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</si>
  <si>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</si>
  <si>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</si>
  <si>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</si>
  <si>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</si>
  <si>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</si>
  <si>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</si>
  <si>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</si>
  <si>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</si>
  <si>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</si>
  <si>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</si>
  <si>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</si>
  <si>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</si>
  <si>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</si>
  <si>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</si>
  <si>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</si>
  <si>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</si>
  <si>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</si>
  <si>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</si>
  <si>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</si>
  <si>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</si>
  <si>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</si>
  <si>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</si>
  <si>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</si>
  <si>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</si>
  <si>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</si>
  <si>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</si>
  <si>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</si>
  <si>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</si>
  <si>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</si>
  <si>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</si>
  <si>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</si>
  <si>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</si>
  <si>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</si>
  <si>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</si>
  <si>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</si>
  <si>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</si>
  <si>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</si>
  <si>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</si>
  <si>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</si>
  <si>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</si>
  <si>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</si>
  <si>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</si>
  <si>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</si>
  <si>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</si>
  <si>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</si>
  <si>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</si>
  <si>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</si>
  <si>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</si>
  <si>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</si>
  <si>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</si>
  <si>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</si>
  <si>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</si>
  <si>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</si>
  <si>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</si>
  <si>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</si>
  <si>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</si>
  <si>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</si>
  <si>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</si>
  <si>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</si>
  <si>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</si>
  <si>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</si>
  <si>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</si>
  <si>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</si>
  <si>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</si>
  <si>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</si>
  <si>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</si>
  <si>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</si>
  <si>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</si>
  <si>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</si>
  <si>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</si>
  <si>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</si>
  <si>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</si>
  <si>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</si>
  <si>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</si>
  <si>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</si>
  <si>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</si>
  <si>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</si>
  <si>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</si>
  <si>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</si>
  <si>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</si>
  <si>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</si>
  <si>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</si>
  <si>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</si>
  <si>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</si>
  <si>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</si>
  <si>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</si>
  <si>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</si>
  <si>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</si>
  <si>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</si>
  <si>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</si>
  <si>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</si>
  <si>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</si>
  <si>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</si>
  <si>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</si>
  <si>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</si>
  <si>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</si>
  <si>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</si>
  <si>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</si>
  <si>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</si>
  <si>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</si>
  <si>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</si>
  <si>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</si>
  <si>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</si>
  <si>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</si>
  <si>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</si>
  <si>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</si>
  <si>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</si>
  <si>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</si>
  <si>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</si>
  <si>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</si>
  <si>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</si>
  <si>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</si>
  <si>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</si>
  <si>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</si>
  <si>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</si>
  <si>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</si>
  <si>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</si>
  <si>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</si>
  <si>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</si>
  <si>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</si>
  <si>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</si>
  <si>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</si>
  <si>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</si>
  <si>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</si>
  <si>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</si>
  <si>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</si>
  <si>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</si>
  <si>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</si>
  <si>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</si>
  <si>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</si>
  <si>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</si>
  <si>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</si>
  <si>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</si>
  <si>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</si>
  <si>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</si>
  <si>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</si>
  <si>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</si>
  <si>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</si>
  <si>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</si>
  <si>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</si>
  <si>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</si>
  <si>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</si>
  <si>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</si>
  <si>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</si>
  <si>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</si>
  <si>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</si>
  <si>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</si>
  <si>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</si>
  <si>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</si>
  <si>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</si>
  <si>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</si>
  <si>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</si>
  <si>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</si>
  <si>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</si>
  <si>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</si>
  <si>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</si>
  <si>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</si>
  <si>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</si>
  <si>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</si>
  <si>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</si>
  <si>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</si>
  <si>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</si>
  <si>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</si>
  <si>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</si>
  <si>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</si>
  <si>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</si>
  <si>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</si>
  <si>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</si>
  <si>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</si>
  <si>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</si>
  <si>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</si>
  <si>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</si>
  <si>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</si>
  <si>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</si>
  <si>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</si>
  <si>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</si>
  <si>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</si>
  <si>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</si>
  <si>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</si>
  <si>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</si>
  <si>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</si>
  <si>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</si>
  <si>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</si>
  <si>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</si>
  <si>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</si>
  <si>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</si>
  <si>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</si>
  <si>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</si>
  <si>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</si>
  <si>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</si>
  <si>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</si>
  <si>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</si>
  <si>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</si>
  <si>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</si>
  <si>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</si>
  <si>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</si>
  <si>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</si>
  <si>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</si>
  <si>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</si>
  <si>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</si>
  <si>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</si>
  <si>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</si>
  <si>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</si>
  <si>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</si>
  <si>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</si>
  <si>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</si>
  <si>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</si>
  <si>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</si>
  <si>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</si>
  <si>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</si>
  <si>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</si>
  <si>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</si>
  <si>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</si>
  <si>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</si>
  <si>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</si>
  <si>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</si>
  <si>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</si>
  <si>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</si>
  <si>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</si>
  <si>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</si>
  <si>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</si>
  <si>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</si>
  <si>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</si>
  <si>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</si>
  <si>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</si>
  <si>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</si>
  <si>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</si>
  <si>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</si>
  <si>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</si>
  <si>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</si>
  <si>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</si>
  <si>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</si>
  <si>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</si>
  <si>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</si>
  <si>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</si>
  <si>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</si>
  <si>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</si>
  <si>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</si>
  <si>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</si>
  <si>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</si>
  <si>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</si>
  <si>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</si>
  <si>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</si>
  <si>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</si>
  <si>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</si>
  <si>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</si>
  <si>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</si>
  <si>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</si>
  <si>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</si>
  <si>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</si>
  <si>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</si>
  <si>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</si>
  <si>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</si>
  <si>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</si>
  <si>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</si>
  <si>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</si>
  <si>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</si>
  <si>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</si>
  <si>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</si>
  <si>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</si>
  <si>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</si>
  <si>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</si>
  <si>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</si>
  <si>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</si>
  <si>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</si>
  <si>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</si>
  <si>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</si>
  <si>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</si>
  <si>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</si>
  <si>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</si>
  <si>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</si>
  <si>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</si>
  <si>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</si>
  <si>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</si>
  <si>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</si>
  <si>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</si>
  <si>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</si>
  <si>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</si>
  <si>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</si>
  <si>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</si>
  <si>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</si>
  <si>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</si>
  <si>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</si>
  <si>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</si>
  <si>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</si>
  <si>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</si>
  <si>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</si>
  <si>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</si>
  <si>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</si>
  <si>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</si>
  <si>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</si>
  <si>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</si>
  <si>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</si>
  <si>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</si>
  <si>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</si>
  <si>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</si>
  <si>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</si>
  <si>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</si>
  <si>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</si>
  <si>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</si>
  <si>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</si>
  <si>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</si>
  <si>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</si>
  <si>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</si>
  <si>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</si>
  <si>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</si>
  <si>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</si>
  <si>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</si>
  <si>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</si>
  <si>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</si>
  <si>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</si>
  <si>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</si>
  <si>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</si>
  <si>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</si>
  <si>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</si>
  <si>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</si>
  <si>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</si>
  <si>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</si>
  <si>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</si>
  <si>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</si>
  <si>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</si>
  <si>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</si>
  <si>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</si>
  <si>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</si>
  <si>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</si>
  <si>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</si>
  <si>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</si>
  <si>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</si>
  <si>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</si>
  <si>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</si>
  <si>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</si>
  <si>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</si>
  <si>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</si>
  <si>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</si>
  <si>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</si>
  <si>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</si>
  <si>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</si>
  <si>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</si>
  <si>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</si>
  <si>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</si>
  <si>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</si>
  <si>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</si>
  <si>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</si>
  <si>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</si>
  <si>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</si>
  <si>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</si>
  <si>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</si>
  <si>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</si>
  <si>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</si>
  <si>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</si>
  <si>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</si>
  <si>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</si>
  <si>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</si>
  <si>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</si>
  <si>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</si>
  <si>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</si>
  <si>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</si>
  <si>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</si>
  <si>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</si>
  <si>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</si>
  <si>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</si>
  <si>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</si>
  <si>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</si>
  <si>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</si>
  <si>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</si>
  <si>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</si>
  <si>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</si>
  <si>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</si>
  <si>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</si>
  <si>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</si>
  <si>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</si>
  <si>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</si>
  <si>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</si>
  <si>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</si>
  <si>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</si>
  <si>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</si>
  <si>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</si>
  <si>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</si>
  <si>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</si>
  <si>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</si>
  <si>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</si>
  <si>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</si>
  <si>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</si>
  <si>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</si>
  <si>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</si>
  <si>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</si>
  <si>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</si>
  <si>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</si>
  <si>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</si>
  <si>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</si>
  <si>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</si>
  <si>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</si>
  <si>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</si>
  <si>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</si>
  <si>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</si>
  <si>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</si>
  <si>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</si>
  <si>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</si>
  <si>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</si>
  <si>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</si>
  <si>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</si>
  <si>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</si>
  <si>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</si>
  <si>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</si>
  <si>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</si>
  <si>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</si>
  <si>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</si>
  <si>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</si>
  <si>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</si>
  <si>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</si>
  <si>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</si>
  <si>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</si>
  <si>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</si>
  <si>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</si>
  <si>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</si>
  <si>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</si>
  <si>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</si>
  <si>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</si>
  <si>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</si>
  <si>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</si>
  <si>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</si>
  <si>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</si>
  <si>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</si>
  <si>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</si>
  <si>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</si>
  <si>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</si>
  <si>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</si>
  <si>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</si>
  <si>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</si>
  <si>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</si>
  <si>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</si>
  <si>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</si>
  <si>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</si>
  <si>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</si>
  <si>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</si>
  <si>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</si>
  <si>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</si>
  <si>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</si>
  <si>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</si>
  <si>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</si>
  <si>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</si>
  <si>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</si>
  <si>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</si>
  <si>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</si>
  <si>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</si>
  <si>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</si>
  <si>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</si>
  <si>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</si>
  <si>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</si>
  <si>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</si>
  <si>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</si>
  <si>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</si>
  <si>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</si>
  <si>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</si>
  <si>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</si>
  <si>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</si>
  <si>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</si>
  <si>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</si>
  <si>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</si>
  <si>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</si>
  <si>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</si>
  <si>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</si>
  <si>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</si>
  <si>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</si>
  <si>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</si>
  <si>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</si>
  <si>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</si>
  <si>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</si>
  <si>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</si>
  <si>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</si>
  <si>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</si>
  <si>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</si>
  <si>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</si>
  <si>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</si>
  <si>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</si>
  <si>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</si>
  <si>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</si>
  <si>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</si>
  <si>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</si>
  <si>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</si>
  <si>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</si>
  <si>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</si>
  <si>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</si>
  <si>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</si>
  <si>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</si>
  <si>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</si>
  <si>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</si>
  <si>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</si>
  <si>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</si>
  <si>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</si>
  <si>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</si>
  <si>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</si>
  <si>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</si>
  <si>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</si>
  <si>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</si>
  <si>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</si>
  <si>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</si>
  <si>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</si>
  <si>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</si>
  <si>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</si>
  <si>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</si>
  <si>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</si>
  <si>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</si>
  <si>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</si>
  <si>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</si>
  <si>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</si>
  <si>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</si>
  <si>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</si>
  <si>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</si>
  <si>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</si>
  <si>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</si>
  <si>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</si>
  <si>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</si>
  <si>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</si>
  <si>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</si>
  <si>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</si>
  <si>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</si>
  <si>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</si>
  <si>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</si>
  <si>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</si>
  <si>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</si>
  <si>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</si>
  <si>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</si>
  <si>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</si>
  <si>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</si>
  <si>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</si>
  <si>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</si>
  <si>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</si>
  <si>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</si>
  <si>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</si>
  <si>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</si>
  <si>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</si>
  <si>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</si>
  <si>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</si>
  <si>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</si>
  <si>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</si>
  <si>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</si>
  <si>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</si>
  <si>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</si>
  <si>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</si>
  <si>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</si>
  <si>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</si>
  <si>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</si>
  <si>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</si>
  <si>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</si>
  <si>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</si>
  <si>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</si>
  <si>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</si>
  <si>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</si>
  <si>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</si>
  <si>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</si>
  <si>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</si>
  <si>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</si>
  <si>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</si>
  <si>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</si>
  <si>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</si>
  <si>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</si>
  <si>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</si>
  <si>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</si>
  <si>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</si>
  <si>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</si>
  <si>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</si>
  <si>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</si>
  <si>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</si>
  <si>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</si>
  <si>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</si>
  <si>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</si>
  <si>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</si>
  <si>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</si>
  <si>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</si>
  <si>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</si>
  <si>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</si>
  <si>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</si>
  <si>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</si>
  <si>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</si>
  <si>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</si>
  <si>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</si>
  <si>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</si>
  <si>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</si>
  <si>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</si>
  <si>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</si>
  <si>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</si>
  <si>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</si>
  <si>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</si>
  <si>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</si>
  <si>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</si>
  <si>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</si>
  <si>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</si>
  <si>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</si>
  <si>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</si>
  <si>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</si>
  <si>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</si>
  <si>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</si>
  <si>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</si>
  <si>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</si>
  <si>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</si>
  <si>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</si>
  <si>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</si>
  <si>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</si>
  <si>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</si>
  <si>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</si>
  <si>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</si>
  <si>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</si>
  <si>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</si>
  <si>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</si>
  <si>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</si>
  <si>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</si>
  <si>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</si>
  <si>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</si>
  <si>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</si>
  <si>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</si>
  <si>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</si>
  <si>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</si>
  <si>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</si>
  <si>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</si>
  <si>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</si>
  <si>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</si>
  <si>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</si>
  <si>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</si>
  <si>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</si>
  <si>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</si>
  <si>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</si>
  <si>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</si>
  <si>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</si>
  <si>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</si>
  <si>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</si>
  <si>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</si>
  <si>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</si>
  <si>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</si>
  <si>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</si>
  <si>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</si>
  <si>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</si>
  <si>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</si>
  <si>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</si>
  <si>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</si>
  <si>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</si>
  <si>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</si>
  <si>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</si>
  <si>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</si>
  <si>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</si>
  <si>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</si>
  <si>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</si>
  <si>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</si>
  <si>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</si>
  <si>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</si>
  <si>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</si>
  <si>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</si>
  <si>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</si>
  <si>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</si>
  <si>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</si>
  <si>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</si>
  <si>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</si>
  <si>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</si>
  <si>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</si>
  <si>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</si>
  <si>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</si>
  <si>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</si>
  <si>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</si>
  <si>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</si>
  <si>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</si>
  <si>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</si>
  <si>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</si>
  <si>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</si>
  <si>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</si>
  <si>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</si>
  <si>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</si>
  <si>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</si>
  <si>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</si>
  <si>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</si>
  <si>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</si>
  <si>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</si>
  <si>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</si>
  <si>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</si>
  <si>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</si>
  <si>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</si>
  <si>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</si>
  <si>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</si>
  <si>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</si>
  <si>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</si>
  <si>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</si>
  <si>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</si>
  <si>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</si>
  <si>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</si>
  <si>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</si>
  <si>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</si>
  <si>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</si>
  <si>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</si>
  <si>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</si>
  <si>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</si>
  <si>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</si>
  <si>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</si>
  <si>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</si>
  <si>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</si>
  <si>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</si>
  <si>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</si>
  <si>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</si>
  <si>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</si>
  <si>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</si>
  <si>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</si>
  <si>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</si>
  <si>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</si>
  <si>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</si>
  <si>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</si>
  <si>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</si>
  <si>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</si>
  <si>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</si>
  <si>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</si>
  <si>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</si>
  <si>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</si>
  <si>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</si>
  <si>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</si>
  <si>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</si>
  <si>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</si>
  <si>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</si>
  <si>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</si>
  <si>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</si>
  <si>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</si>
  <si>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</si>
  <si>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</si>
  <si>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</si>
  <si>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</si>
  <si>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</si>
  <si>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</si>
  <si>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</si>
  <si>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</si>
  <si>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</si>
  <si>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</si>
  <si>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</si>
  <si>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</si>
  <si>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</si>
  <si>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</si>
  <si>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</si>
  <si>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</si>
  <si>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</si>
  <si>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</si>
  <si>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</si>
  <si>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</si>
  <si>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</si>
  <si>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</si>
  <si>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</si>
  <si>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</si>
  <si>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</si>
  <si>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</si>
  <si>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</si>
  <si>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</si>
  <si>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</si>
  <si>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</si>
  <si>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</si>
  <si>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</si>
  <si>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</si>
  <si>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</si>
  <si>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</si>
  <si>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</si>
  <si>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</si>
  <si>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</si>
  <si>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</si>
  <si>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</si>
  <si>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</si>
  <si>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</si>
  <si>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</si>
  <si>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</si>
  <si>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</si>
  <si>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</si>
  <si>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</si>
  <si>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</si>
  <si>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</si>
  <si>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</si>
  <si>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</si>
  <si>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</si>
  <si>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</si>
  <si>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</si>
  <si>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</si>
  <si>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</si>
  <si>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</si>
  <si>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</si>
  <si>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</si>
  <si>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</si>
  <si>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</si>
  <si>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</si>
  <si>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</si>
  <si>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</si>
  <si>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</si>
  <si>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</si>
  <si>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</si>
  <si>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</si>
  <si>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</si>
  <si>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</si>
  <si>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</si>
  <si>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</si>
  <si>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</si>
  <si>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</si>
  <si>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</si>
  <si>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</si>
  <si>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</si>
  <si>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</si>
  <si>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</si>
  <si>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</si>
  <si>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</si>
  <si>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</si>
  <si>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</si>
  <si>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</si>
  <si>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</si>
  <si>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</si>
  <si>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</si>
  <si>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</si>
  <si>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</si>
  <si>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</si>
  <si>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</si>
  <si>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</si>
  <si>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</si>
  <si>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</si>
  <si>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</si>
  <si>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</si>
  <si>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</si>
  <si>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</si>
  <si>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</si>
  <si>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</si>
  <si>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</si>
  <si>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</si>
  <si>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</si>
  <si>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</si>
  <si>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</si>
  <si>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</si>
  <si>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</si>
  <si>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</si>
  <si>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</si>
  <si>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</si>
  <si>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</si>
  <si>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</si>
  <si>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</si>
  <si>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</si>
  <si>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</si>
  <si>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</si>
  <si>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</si>
  <si>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</si>
  <si>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</si>
  <si>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</si>
  <si>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</si>
  <si>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</si>
  <si>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</si>
  <si>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</si>
  <si>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</si>
  <si>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</si>
  <si>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</si>
  <si>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</si>
  <si>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</si>
  <si>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</si>
  <si>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</si>
  <si>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</si>
  <si>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</si>
  <si>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</si>
  <si>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</si>
  <si>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</si>
  <si>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</si>
  <si>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</si>
  <si>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</si>
  <si>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</si>
  <si>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</si>
  <si>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</si>
  <si>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</si>
  <si>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</si>
  <si>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</si>
  <si>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</si>
  <si>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</si>
  <si>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</si>
  <si>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</si>
  <si>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</si>
  <si>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</si>
  <si>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</si>
  <si>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</si>
  <si>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</si>
  <si>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</si>
  <si>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</si>
  <si>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</si>
  <si>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</si>
  <si>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</si>
  <si>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</si>
  <si>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</si>
  <si>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</si>
  <si>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</si>
  <si>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</si>
  <si>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</si>
  <si>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</si>
  <si>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</si>
  <si>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</si>
  <si>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</si>
  <si>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</si>
  <si>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</si>
  <si>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</si>
  <si>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</si>
  <si>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</si>
  <si>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</si>
  <si>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</si>
  <si>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</si>
  <si>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</si>
  <si>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</si>
  <si>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</si>
  <si>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</si>
  <si>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</si>
  <si>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</si>
  <si>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</si>
  <si>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</si>
  <si>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</si>
  <si>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</si>
  <si>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</si>
  <si>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</si>
  <si>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</si>
  <si>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</si>
  <si>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</si>
  <si>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</si>
  <si>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</si>
  <si>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</si>
  <si>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</si>
  <si>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</si>
  <si>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</si>
  <si>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</si>
  <si>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</si>
  <si>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</si>
  <si>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</si>
  <si>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</si>
  <si>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</si>
  <si>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</si>
  <si>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</si>
  <si>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</si>
  <si>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</si>
  <si>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</si>
  <si>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</si>
  <si>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</si>
  <si>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</si>
  <si>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</si>
  <si>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</si>
  <si>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</si>
  <si>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</si>
  <si>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</si>
  <si>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</si>
  <si>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</si>
  <si>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</si>
  <si>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</si>
  <si>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</si>
  <si>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</si>
  <si>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</si>
  <si>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</si>
  <si>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</si>
  <si>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</si>
  <si>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</si>
  <si>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</si>
  <si>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</si>
  <si>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</si>
  <si>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</si>
  <si>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</si>
  <si>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</si>
  <si>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</si>
  <si>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</si>
  <si>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</si>
  <si>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</si>
  <si>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</si>
  <si>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</si>
  <si>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</si>
  <si>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</si>
  <si>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</si>
  <si>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</si>
  <si>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</si>
  <si>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</si>
  <si>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</si>
  <si>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</si>
  <si>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</si>
  <si>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</si>
  <si>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</si>
  <si>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</si>
  <si>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</si>
  <si>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</si>
  <si>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</si>
  <si>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</si>
  <si>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</si>
  <si>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</si>
  <si>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</si>
  <si>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</si>
  <si>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</si>
  <si>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</si>
  <si>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</si>
  <si>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</si>
  <si>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</si>
  <si>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</si>
  <si>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</si>
  <si>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</si>
  <si>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</si>
  <si>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</si>
  <si>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</si>
  <si>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</si>
  <si>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</si>
  <si>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</si>
  <si>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</si>
  <si>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</si>
  <si>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</si>
  <si>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</si>
  <si>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</si>
  <si>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</si>
  <si>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</si>
  <si>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</si>
  <si>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</si>
  <si>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</si>
  <si>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</si>
  <si>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</si>
  <si>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</si>
  <si>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</si>
  <si>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</si>
  <si>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</si>
  <si>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</si>
  <si>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</si>
  <si>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</si>
  <si>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</si>
  <si>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</si>
  <si>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</si>
  <si>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</si>
  <si>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</si>
  <si>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</si>
  <si>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</si>
  <si>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</si>
  <si>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</si>
  <si>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</si>
  <si>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</si>
  <si>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</si>
  <si>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</si>
  <si>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</si>
  <si>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</si>
  <si>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</si>
  <si>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</si>
  <si>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</si>
  <si>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</si>
  <si>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</si>
  <si>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</si>
  <si>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</si>
  <si>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</si>
  <si>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</si>
  <si>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</si>
  <si>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</si>
  <si>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</si>
  <si>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</si>
  <si>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</si>
  <si>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</si>
  <si>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</si>
  <si>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</si>
  <si>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</si>
  <si>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</si>
  <si>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</si>
  <si>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</si>
  <si>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</si>
  <si>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</si>
  <si>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</si>
  <si>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</si>
  <si>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</si>
  <si>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</si>
  <si>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</si>
  <si>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</si>
  <si>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</si>
  <si>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</si>
  <si>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</si>
  <si>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</si>
  <si>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</si>
  <si>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</si>
  <si>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</si>
  <si>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</si>
  <si>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</si>
  <si>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</si>
  <si>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</si>
  <si>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</si>
  <si>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</si>
  <si>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</si>
  <si>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</si>
  <si>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</si>
  <si>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</si>
  <si>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</si>
  <si>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</si>
  <si>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</si>
  <si>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</si>
  <si>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</si>
  <si>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</si>
  <si>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</si>
  <si>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</si>
  <si>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</si>
  <si>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</si>
  <si>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</si>
  <si>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</si>
  <si>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</si>
  <si>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</si>
  <si>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</si>
  <si>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</si>
  <si>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</si>
  <si>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</si>
  <si>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</si>
  <si>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</si>
  <si>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</si>
  <si>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</si>
  <si>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</si>
  <si>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</si>
  <si>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</si>
  <si>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</si>
  <si>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</si>
  <si>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</si>
  <si>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</si>
  <si>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</si>
  <si>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</si>
  <si>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</si>
  <si>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</si>
  <si>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</si>
  <si>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</si>
  <si>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</si>
  <si>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</si>
  <si>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</si>
  <si>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</si>
  <si>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</si>
  <si>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</si>
  <si>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</si>
  <si>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</si>
  <si>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</si>
  <si>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</si>
  <si>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</si>
  <si>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</si>
  <si>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</si>
  <si>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</si>
  <si>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</si>
  <si>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</si>
  <si>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</si>
  <si>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</si>
  <si>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</si>
  <si>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</si>
  <si>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</si>
  <si>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</si>
  <si>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</si>
  <si>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</si>
  <si>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</si>
  <si>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</si>
  <si>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</si>
  <si>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</si>
  <si>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</si>
  <si>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</si>
  <si>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</si>
  <si>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</si>
  <si>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</si>
  <si>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</si>
  <si>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</si>
  <si>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</si>
  <si>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</si>
  <si>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</si>
  <si>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</si>
  <si>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</si>
  <si>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</si>
  <si>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</si>
  <si>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</si>
  <si>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</si>
  <si>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</si>
  <si>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</si>
  <si>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</si>
  <si>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</si>
  <si>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</si>
  <si>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</si>
  <si>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</si>
  <si>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</si>
  <si>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</si>
  <si>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</si>
  <si>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</si>
  <si>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</si>
  <si>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</si>
  <si>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</si>
  <si>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</si>
  <si>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</si>
  <si>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</si>
  <si>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</si>
  <si>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</si>
  <si>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</si>
  <si>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</si>
  <si>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</si>
  <si>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</si>
  <si>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</si>
  <si>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</si>
  <si>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</si>
  <si>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</si>
  <si>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</si>
  <si>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</si>
  <si>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</si>
  <si>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</si>
  <si>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</si>
  <si>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</si>
  <si>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</si>
  <si>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</si>
  <si>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</si>
  <si>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</si>
  <si>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</si>
  <si>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</si>
  <si>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</si>
  <si>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</si>
  <si>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</si>
  <si>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</si>
  <si>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</si>
  <si>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</si>
  <si>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</si>
  <si>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</si>
  <si>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</si>
  <si>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</si>
  <si>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</si>
  <si>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</si>
  <si>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</si>
  <si>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</si>
  <si>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</si>
  <si>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</si>
  <si>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</si>
  <si>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</si>
  <si>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</si>
  <si>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</si>
  <si>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</si>
  <si>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</si>
  <si>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</si>
  <si>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</si>
  <si>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</si>
  <si>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</si>
  <si>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</si>
  <si>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</si>
  <si>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</si>
  <si>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</si>
  <si>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</si>
  <si>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</si>
  <si>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</si>
  <si>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</si>
  <si>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</si>
  <si>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</si>
  <si>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</si>
  <si>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</si>
  <si>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</si>
  <si>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</si>
  <si>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</si>
  <si>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</si>
  <si>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</si>
  <si>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</si>
  <si>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</si>
  <si>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</si>
  <si>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</si>
  <si>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</si>
  <si>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</si>
  <si>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</si>
  <si>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</si>
  <si>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</si>
  <si>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</si>
  <si>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</si>
  <si>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</si>
  <si>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</si>
  <si>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</si>
  <si>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</si>
  <si>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</si>
  <si>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</si>
  <si>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</si>
  <si>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</si>
  <si>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</si>
  <si>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</si>
  <si>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</si>
  <si>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</si>
  <si>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</si>
  <si>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</si>
  <si>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</si>
  <si>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</si>
  <si>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</si>
  <si>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</si>
  <si>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</si>
  <si>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</si>
  <si>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</si>
  <si>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</si>
  <si>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</si>
  <si>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</si>
  <si>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</si>
  <si>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</si>
  <si>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</si>
  <si>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</si>
  <si>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</si>
  <si>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</si>
  <si>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</si>
  <si>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</si>
  <si>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</si>
  <si>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</si>
  <si>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</si>
  <si>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</si>
  <si>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</si>
  <si>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</si>
  <si>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</si>
  <si>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</si>
  <si>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</si>
  <si>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</si>
  <si>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</si>
  <si>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</si>
  <si>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</si>
  <si>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</si>
  <si>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</si>
  <si>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</si>
  <si>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</si>
  <si>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</si>
  <si>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</si>
  <si>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</si>
  <si>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</si>
  <si>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</si>
  <si>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</si>
  <si>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</si>
  <si>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</si>
  <si>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</si>
  <si>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</si>
  <si>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</si>
  <si>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</si>
  <si>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</si>
  <si>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</si>
  <si>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</si>
  <si>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</si>
  <si>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</si>
  <si>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</si>
  <si>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</si>
  <si>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</si>
  <si>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</si>
  <si>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</si>
  <si>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</si>
  <si>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</si>
  <si>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</si>
  <si>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</si>
  <si>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</si>
  <si>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</si>
  <si>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</si>
  <si>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</si>
  <si>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</si>
  <si>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</si>
  <si>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</si>
  <si>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</si>
  <si>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</si>
  <si>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</si>
  <si>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</si>
  <si>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</si>
  <si>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</si>
  <si>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</si>
  <si>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</si>
  <si>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</si>
  <si>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</si>
  <si>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</si>
  <si>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</si>
  <si>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</si>
  <si>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</si>
  <si>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</si>
  <si>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</si>
  <si>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</si>
  <si>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</si>
  <si>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</si>
  <si>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</si>
  <si>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</si>
  <si>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</si>
  <si>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</si>
  <si>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</si>
  <si>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</si>
  <si>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</si>
  <si>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</si>
  <si>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</si>
  <si>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</si>
  <si>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</si>
  <si>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</si>
  <si>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</si>
  <si>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</si>
  <si>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</si>
  <si>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</si>
  <si>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</si>
  <si>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</si>
  <si>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</si>
  <si>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</si>
  <si>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</si>
  <si>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</si>
  <si>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</si>
  <si>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</si>
  <si>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</si>
  <si>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</si>
  <si>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</si>
  <si>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</si>
  <si>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</si>
  <si>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</si>
  <si>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</si>
  <si>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</si>
  <si>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</si>
  <si>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</si>
  <si>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</si>
  <si>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</si>
  <si>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</si>
  <si>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</si>
  <si>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</si>
  <si>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</si>
  <si>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</si>
  <si>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</si>
  <si>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</si>
  <si>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</si>
  <si>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</si>
  <si>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</si>
  <si>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</si>
  <si>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</si>
  <si>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</si>
  <si>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</si>
  <si>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</si>
  <si>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</si>
  <si>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</si>
  <si>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</si>
  <si>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</si>
  <si>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</si>
  <si>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</si>
  <si>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</si>
  <si>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</si>
  <si>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</si>
  <si>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</si>
  <si>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</si>
  <si>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</si>
  <si>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</si>
  <si>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</si>
  <si>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</si>
  <si>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</si>
  <si>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</si>
  <si>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</si>
  <si>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</si>
  <si>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</si>
  <si>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</si>
  <si>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</si>
  <si>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</si>
  <si>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</si>
  <si>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</si>
  <si>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</si>
  <si>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</si>
  <si>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</si>
  <si>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</si>
  <si>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</si>
  <si>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</si>
  <si>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</si>
  <si>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</si>
  <si>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</si>
  <si>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</si>
  <si>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</si>
  <si>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</si>
  <si>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</si>
  <si>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</si>
  <si>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</si>
  <si>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</si>
  <si>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</si>
  <si>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</si>
  <si>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</si>
  <si>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</si>
  <si>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</si>
  <si>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</si>
  <si>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</si>
  <si>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</si>
  <si>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</si>
  <si>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</si>
  <si>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</si>
  <si>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</si>
  <si>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</si>
  <si>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</si>
  <si>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</si>
  <si>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</si>
  <si>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</si>
  <si>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</si>
  <si>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</si>
  <si>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</si>
  <si>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</si>
  <si>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</si>
  <si>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</si>
  <si>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</si>
  <si>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</si>
  <si>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</si>
  <si>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</si>
  <si>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</si>
  <si>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</si>
  <si>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</si>
  <si>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</si>
  <si>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</si>
  <si>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</si>
  <si>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</si>
  <si>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</si>
  <si>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</si>
  <si>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</si>
  <si>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</si>
  <si>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</si>
  <si>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</si>
  <si>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</si>
  <si>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</si>
  <si>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</si>
  <si>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</si>
  <si>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</si>
  <si>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</si>
  <si>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</si>
  <si>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</si>
  <si>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</si>
  <si>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</si>
  <si>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</si>
  <si>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</si>
  <si>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</si>
  <si>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</si>
  <si>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</si>
  <si>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</si>
  <si>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</si>
  <si>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</si>
  <si>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</si>
  <si>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</si>
  <si>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</si>
  <si>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</si>
  <si>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</si>
  <si>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</si>
  <si>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</si>
  <si>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</si>
  <si>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</si>
  <si>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</si>
  <si>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</si>
  <si>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</si>
  <si>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</si>
  <si>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</si>
  <si>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</si>
  <si>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</si>
  <si>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</si>
  <si>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</si>
  <si>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</si>
  <si>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</si>
  <si>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</si>
  <si>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</si>
  <si>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</si>
  <si>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</si>
  <si>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</si>
  <si>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</si>
  <si>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</si>
  <si>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</si>
  <si>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</si>
  <si>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</si>
  <si>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</si>
  <si>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</si>
  <si>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</si>
  <si>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</si>
  <si>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</si>
  <si>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</si>
  <si>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</si>
  <si>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</si>
  <si>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</si>
  <si>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</si>
  <si>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</si>
  <si>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</si>
  <si>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</si>
  <si>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</si>
  <si>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</si>
  <si>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</si>
  <si>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</si>
  <si>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</si>
  <si>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</si>
  <si>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</si>
  <si>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</si>
  <si>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</si>
  <si>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</si>
  <si>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</si>
  <si>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</si>
  <si>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</si>
  <si>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</si>
  <si>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</si>
  <si>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</si>
  <si>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</si>
  <si>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</si>
  <si>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</si>
  <si>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</si>
  <si>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</si>
  <si>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</si>
  <si>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</si>
  <si>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</si>
  <si>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</si>
  <si>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</si>
  <si>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</si>
  <si>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</si>
  <si>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</si>
  <si>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</si>
  <si>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</si>
  <si>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</si>
  <si>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</si>
  <si>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</si>
  <si>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</si>
  <si>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</si>
  <si>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</si>
  <si>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</si>
  <si>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</si>
  <si>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</si>
  <si>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</si>
  <si>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</si>
  <si>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</si>
  <si>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</si>
  <si>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</si>
  <si>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</si>
  <si>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</si>
  <si>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</si>
  <si>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</si>
  <si>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</si>
  <si>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</si>
  <si>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</si>
  <si>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</si>
  <si>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</si>
  <si>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</si>
  <si>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</si>
  <si>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</si>
  <si>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</si>
  <si>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</si>
  <si>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</si>
  <si>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</si>
  <si>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</si>
  <si>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</si>
  <si>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</si>
  <si>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</si>
  <si>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</si>
  <si>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</si>
  <si>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</si>
  <si>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</si>
  <si>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</si>
  <si>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</si>
  <si>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</si>
  <si>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</si>
  <si>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</si>
  <si>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</si>
  <si>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</si>
  <si>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</si>
  <si>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</si>
  <si>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</si>
  <si>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</si>
  <si>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</si>
  <si>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</si>
  <si>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</si>
  <si>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</si>
  <si>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</si>
  <si>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</si>
  <si>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</si>
  <si>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</si>
  <si>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</si>
  <si>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</si>
  <si>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</si>
  <si>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</si>
  <si>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</si>
  <si>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</si>
  <si>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</si>
  <si>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</si>
  <si>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</si>
  <si>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</si>
  <si>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</si>
  <si>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</si>
  <si>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</si>
  <si>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</si>
  <si>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</si>
  <si>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</si>
  <si>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</si>
  <si>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</si>
  <si>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</si>
  <si>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</si>
  <si>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</si>
  <si>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</si>
  <si>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</si>
  <si>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</si>
  <si>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</si>
  <si>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</si>
  <si>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</si>
  <si>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</si>
  <si>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</si>
  <si>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</si>
  <si>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</si>
  <si>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</si>
  <si>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</si>
  <si>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</si>
  <si>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</si>
  <si>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</si>
  <si>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</si>
  <si>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</si>
  <si>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</si>
  <si>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</si>
  <si>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</si>
  <si>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</si>
  <si>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</si>
  <si>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</si>
  <si>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</si>
  <si>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</si>
  <si>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</si>
  <si>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</si>
  <si>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</si>
  <si>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</si>
  <si>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</si>
  <si>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</si>
  <si>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</si>
  <si>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</si>
  <si>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</si>
  <si>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</si>
  <si>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</si>
  <si>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</si>
  <si>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</si>
  <si>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</si>
  <si>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</si>
  <si>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</si>
  <si>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</si>
  <si>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</si>
  <si>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</si>
  <si>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</si>
  <si>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</si>
  <si>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</si>
  <si>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</si>
  <si>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</si>
  <si>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</si>
  <si>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</si>
  <si>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</si>
  <si>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</si>
  <si>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</si>
  <si>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</si>
  <si>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</si>
  <si>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</si>
  <si>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</si>
  <si>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</si>
  <si>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</si>
  <si>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</si>
  <si>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</si>
  <si>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</si>
  <si>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</si>
  <si>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</si>
  <si>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</si>
  <si>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</si>
  <si>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</si>
  <si>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</si>
  <si>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</si>
  <si>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</si>
  <si>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</si>
  <si>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</si>
  <si>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</si>
  <si>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</si>
  <si>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</si>
  <si>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</si>
  <si>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</si>
  <si>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</si>
  <si>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</si>
  <si>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</si>
  <si>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</si>
  <si>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</si>
  <si>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</si>
  <si>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</si>
  <si>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</si>
  <si>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</si>
  <si>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</si>
  <si>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</si>
  <si>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</si>
  <si>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</si>
  <si>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</si>
  <si>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</si>
  <si>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</si>
  <si>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</si>
  <si>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</si>
  <si>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</si>
  <si>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</si>
  <si>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</si>
  <si>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</si>
  <si>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</si>
  <si>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</si>
  <si>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</si>
  <si>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</si>
  <si>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</si>
  <si>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</si>
  <si>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</si>
  <si>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</si>
  <si>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</si>
  <si>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</si>
  <si>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</si>
  <si>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</si>
  <si>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</si>
  <si>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</si>
  <si>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</si>
  <si>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</si>
  <si>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</si>
  <si>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</si>
  <si>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</si>
  <si>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</si>
  <si>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</si>
  <si>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</si>
  <si>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</si>
  <si>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</si>
  <si>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</si>
  <si>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</si>
  <si>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</si>
  <si>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</si>
  <si>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</si>
  <si>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</si>
  <si>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</si>
  <si>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</si>
  <si>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</si>
  <si>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</si>
  <si>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</si>
  <si>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</si>
  <si>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</si>
  <si>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</si>
  <si>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</si>
  <si>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</si>
  <si>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</si>
  <si>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</si>
  <si>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</si>
  <si>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</si>
  <si>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</si>
  <si>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</si>
  <si>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</si>
  <si>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</si>
  <si>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</si>
  <si>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</si>
  <si>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</si>
  <si>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</si>
  <si>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</si>
  <si>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</si>
  <si>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</si>
  <si>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</si>
  <si>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</si>
  <si>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</si>
  <si>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</si>
  <si>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</si>
  <si>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</si>
  <si>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</si>
  <si>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</si>
  <si>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</si>
  <si>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</si>
  <si>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</si>
  <si>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</si>
  <si>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</si>
  <si>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</si>
  <si>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</si>
  <si>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</si>
  <si>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</si>
  <si>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</si>
  <si>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</si>
  <si>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</si>
  <si>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</si>
  <si>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</si>
  <si>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</si>
  <si>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</si>
  <si>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</si>
  <si>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</si>
  <si>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</si>
  <si>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</si>
  <si>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</si>
  <si>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</si>
  <si>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</si>
  <si>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</si>
  <si>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</si>
  <si>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</si>
  <si>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</si>
  <si>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</si>
  <si>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</si>
  <si>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</si>
  <si>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</si>
  <si>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</si>
  <si>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</si>
  <si>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</si>
  <si>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</si>
  <si>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</si>
  <si>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</si>
  <si>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</si>
  <si>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</si>
  <si>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</si>
  <si>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</si>
  <si>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</si>
  <si>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</si>
  <si>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</si>
  <si>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</si>
  <si>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</si>
  <si>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</si>
  <si>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</si>
  <si>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</si>
  <si>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</si>
  <si>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</si>
  <si>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</si>
  <si>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</si>
  <si>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</si>
  <si>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</si>
  <si>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</si>
  <si>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</si>
  <si>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</si>
  <si>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</si>
  <si>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</si>
  <si>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</si>
  <si>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</si>
  <si>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</si>
  <si>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</si>
  <si>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</si>
  <si>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</si>
  <si>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</si>
  <si>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</si>
  <si>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</si>
  <si>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</si>
  <si>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</si>
  <si>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</si>
  <si>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</si>
  <si>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</si>
  <si>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</si>
  <si>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</si>
  <si>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</si>
  <si>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</si>
  <si>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</si>
  <si>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</si>
  <si>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</si>
  <si>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</si>
  <si>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</si>
  <si>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</si>
  <si>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</si>
  <si>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</si>
  <si>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</si>
  <si>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</si>
  <si>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</si>
  <si>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</si>
  <si>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</si>
  <si>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</si>
  <si>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</si>
  <si>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</si>
  <si>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</si>
  <si>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</si>
  <si>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</si>
  <si>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</si>
  <si>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</si>
  <si>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</si>
  <si>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</si>
  <si>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</si>
  <si>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</si>
  <si>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</si>
  <si>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</si>
  <si>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</si>
  <si>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</si>
  <si>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</si>
  <si>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</si>
  <si>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</si>
  <si>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</si>
  <si>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</si>
  <si>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</si>
  <si>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</si>
  <si>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</si>
  <si>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</si>
  <si>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</si>
  <si>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</si>
  <si>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</si>
  <si>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</si>
  <si>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</si>
  <si>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</si>
  <si>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</si>
  <si>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</si>
  <si>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</si>
  <si>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</si>
  <si>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</si>
  <si>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</si>
  <si>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</si>
  <si>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</si>
  <si>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</si>
  <si>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</si>
  <si>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</si>
  <si>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</si>
  <si>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</si>
  <si>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</si>
  <si>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</si>
  <si>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</si>
  <si>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</si>
  <si>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</si>
  <si>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</si>
  <si>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</si>
  <si>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</si>
  <si>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</si>
  <si>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</si>
  <si>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</si>
  <si>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</si>
  <si>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</si>
  <si>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</si>
  <si>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</si>
  <si>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</si>
  <si>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</si>
  <si>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</si>
  <si>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</si>
  <si>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</si>
  <si>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</si>
  <si>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</si>
  <si>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</si>
  <si>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</si>
  <si>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</si>
  <si>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</si>
  <si>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</si>
  <si>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</si>
  <si>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</si>
  <si>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</si>
  <si>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</si>
  <si>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</si>
  <si>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</si>
  <si>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</si>
  <si>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</si>
  <si>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</si>
  <si>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</si>
  <si>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</si>
  <si>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</si>
  <si>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</si>
  <si>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</si>
  <si>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</si>
  <si>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</si>
  <si>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</si>
  <si>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</si>
  <si>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</si>
  <si>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</si>
  <si>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</si>
  <si>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</si>
  <si>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</si>
  <si>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</si>
  <si>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</si>
  <si>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</si>
  <si>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</si>
  <si>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</si>
  <si>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</si>
  <si>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</si>
  <si>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</si>
  <si>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</si>
  <si>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</si>
  <si>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</si>
  <si>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</si>
  <si>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</si>
  <si>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</si>
  <si>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</si>
  <si>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</si>
  <si>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</si>
  <si>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</si>
  <si>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</si>
  <si>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</si>
  <si>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</si>
  <si>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</si>
  <si>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</si>
  <si>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</si>
  <si>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</si>
  <si>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</si>
  <si>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</si>
  <si>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</si>
  <si>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</si>
  <si>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</si>
  <si>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</si>
  <si>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</si>
  <si>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</si>
  <si>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</si>
  <si>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</si>
  <si>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</si>
  <si>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</si>
  <si>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</si>
  <si>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</si>
  <si>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</si>
  <si>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</si>
  <si>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</si>
  <si>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</si>
  <si>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</si>
  <si>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</si>
  <si>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</si>
  <si>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</si>
  <si>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</si>
  <si>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</si>
  <si>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</si>
  <si>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</si>
  <si>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</si>
  <si>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</si>
  <si>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</si>
  <si>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</si>
  <si>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</si>
  <si>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</si>
  <si>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</si>
  <si>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</si>
  <si>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</si>
  <si>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</si>
  <si>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</si>
  <si>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</si>
  <si>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</si>
  <si>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</si>
  <si>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</si>
  <si>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</si>
  <si>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</si>
  <si>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</si>
  <si>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</si>
  <si>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</si>
  <si>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</si>
  <si>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</si>
  <si>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</si>
  <si>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</si>
  <si>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</si>
  <si>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</si>
  <si>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</si>
  <si>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</si>
  <si>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</si>
  <si>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</si>
  <si>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</si>
  <si>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</si>
  <si>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</si>
  <si>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</si>
  <si>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</si>
  <si>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</si>
  <si>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</si>
  <si>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</si>
  <si>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</si>
  <si>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</si>
  <si>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</si>
  <si>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</si>
  <si>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</si>
  <si>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</si>
  <si>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</si>
  <si>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</si>
  <si>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</si>
  <si>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</si>
  <si>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</si>
  <si>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</si>
  <si>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</si>
  <si>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</si>
  <si>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</si>
  <si>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</si>
  <si>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</si>
  <si>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</si>
  <si>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</si>
  <si>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</si>
  <si>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</si>
  <si>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</si>
  <si>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</si>
  <si>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</si>
  <si>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</si>
  <si>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</si>
  <si>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</si>
  <si>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</si>
  <si>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</si>
  <si>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</si>
  <si>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</si>
  <si>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</si>
  <si>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</si>
  <si>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</si>
  <si>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</si>
  <si>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</si>
  <si>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</si>
  <si>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</si>
  <si>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</si>
  <si>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</si>
  <si>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</si>
  <si>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</si>
  <si>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</si>
  <si>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</si>
  <si>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</si>
  <si>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</si>
  <si>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</si>
  <si>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</si>
  <si>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</si>
  <si>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</si>
  <si>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</si>
  <si>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</si>
  <si>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</si>
  <si>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</si>
  <si>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</si>
  <si>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</si>
  <si>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</si>
  <si>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</si>
  <si>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</si>
  <si>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</si>
  <si>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</si>
  <si>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</si>
  <si>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</si>
  <si>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</si>
  <si>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</si>
  <si>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</si>
  <si>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</si>
  <si>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</si>
  <si>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</si>
  <si>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</si>
  <si>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</si>
  <si>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</si>
  <si>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</si>
  <si>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</si>
  <si>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</si>
  <si>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</si>
  <si>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</si>
  <si>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</si>
  <si>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</si>
  <si>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</si>
  <si>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</si>
  <si>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</si>
  <si>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</si>
  <si>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</si>
  <si>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</si>
  <si>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</si>
  <si>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</si>
  <si>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</si>
  <si>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</si>
  <si>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</si>
  <si>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</si>
  <si>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</si>
  <si>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</si>
  <si>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</si>
  <si>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</si>
  <si>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</si>
  <si>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</si>
  <si>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</si>
  <si>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</si>
  <si>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</si>
  <si>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</si>
  <si>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</si>
  <si>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</si>
  <si>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</si>
  <si>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</si>
  <si>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</si>
  <si>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</si>
  <si>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</si>
  <si>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</si>
  <si>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</si>
  <si>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</si>
  <si>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</si>
  <si>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</si>
  <si>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</si>
  <si>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</si>
  <si>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</si>
  <si>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</si>
  <si>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</si>
  <si>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</si>
  <si>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</si>
  <si>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</si>
  <si>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</si>
  <si>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</si>
  <si>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</si>
  <si>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</si>
  <si>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</si>
  <si>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</si>
  <si>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</si>
  <si>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</si>
  <si>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</si>
  <si>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</si>
  <si>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</si>
  <si>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</si>
  <si>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</si>
  <si>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</si>
  <si>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</si>
  <si>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</si>
  <si>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</si>
  <si>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</si>
  <si>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</si>
  <si>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</si>
  <si>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</si>
  <si>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</si>
  <si>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</si>
  <si>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</si>
  <si>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</si>
  <si>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</si>
  <si>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</si>
  <si>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</si>
  <si>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</si>
  <si>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</si>
  <si>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</si>
  <si>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</si>
  <si>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</si>
  <si>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</si>
  <si>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</si>
  <si>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</si>
  <si>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</si>
  <si>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</si>
  <si>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</si>
  <si>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</si>
  <si>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</si>
  <si>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</si>
  <si>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</si>
  <si>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</si>
  <si>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</si>
  <si>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</si>
  <si>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</si>
  <si>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</si>
  <si>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</si>
  <si>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</si>
  <si>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</si>
  <si>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</si>
  <si>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</si>
  <si>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</si>
  <si>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</si>
  <si>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</si>
  <si>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</si>
  <si>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</si>
  <si>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</si>
  <si>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</si>
  <si>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</si>
  <si>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</si>
  <si>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</si>
  <si>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</si>
  <si>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</si>
  <si>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</si>
  <si>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</si>
  <si>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</si>
  <si>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</si>
  <si>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</si>
  <si>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</si>
  <si>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</si>
  <si>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</si>
  <si>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</si>
  <si>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</si>
  <si>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</si>
  <si>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</si>
  <si>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</si>
  <si>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</si>
  <si>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</si>
  <si>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</si>
  <si>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</si>
  <si>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</si>
  <si>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</si>
  <si>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</si>
  <si>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</si>
  <si>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</si>
  <si>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</si>
  <si>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</si>
  <si>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</si>
  <si>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</si>
  <si>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</si>
  <si>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</si>
  <si>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</si>
  <si>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</si>
  <si>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</si>
  <si>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</si>
  <si>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</si>
  <si>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</si>
  <si>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</si>
  <si>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</si>
  <si>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</si>
  <si>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</si>
  <si>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</si>
  <si>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</si>
  <si>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</si>
  <si>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</si>
  <si>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</si>
  <si>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</si>
  <si>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</si>
  <si>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</si>
  <si>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</si>
  <si>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</si>
  <si>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</si>
  <si>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</si>
  <si>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</si>
  <si>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</si>
  <si>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</si>
  <si>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</si>
  <si>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</si>
  <si>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</si>
  <si>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</si>
  <si>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</si>
  <si>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</si>
  <si>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</si>
  <si>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</si>
  <si>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</si>
  <si>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</si>
  <si>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</si>
  <si>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</si>
  <si>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</si>
  <si>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</si>
  <si>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</si>
  <si>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</si>
  <si>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</si>
  <si>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</si>
  <si>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</si>
  <si>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</si>
  <si>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</si>
  <si>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</si>
  <si>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</si>
  <si>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</si>
  <si>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</si>
  <si>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</si>
  <si>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</si>
  <si>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</si>
  <si>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</si>
  <si>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</si>
  <si>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</si>
  <si>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</si>
  <si>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</si>
  <si>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</si>
  <si>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</si>
  <si>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</si>
  <si>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</si>
  <si>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</si>
  <si>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</si>
  <si>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</si>
  <si>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</si>
  <si>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</si>
  <si>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</si>
  <si>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</si>
  <si>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</si>
  <si>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</si>
  <si>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</si>
  <si>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</si>
  <si>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</si>
  <si>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</si>
  <si>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</si>
  <si>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</si>
  <si>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</si>
  <si>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</si>
  <si>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</si>
  <si>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</si>
  <si>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</si>
  <si>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</si>
  <si>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</si>
  <si>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</si>
  <si>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</si>
  <si>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</si>
  <si>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</si>
  <si>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</si>
  <si>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</si>
  <si>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</si>
  <si>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</si>
  <si>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</si>
  <si>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</si>
  <si>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</si>
  <si>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</si>
  <si>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</si>
  <si>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</si>
  <si>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</si>
  <si>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</si>
  <si>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</si>
  <si>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</si>
  <si>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</si>
  <si>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</si>
  <si>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</si>
  <si>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</si>
  <si>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</si>
  <si>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</si>
  <si>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</si>
  <si>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</si>
  <si>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</si>
  <si>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</si>
  <si>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</si>
  <si>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</si>
  <si>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</si>
  <si>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</si>
  <si>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</si>
  <si>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</si>
  <si>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</si>
  <si>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</si>
  <si>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</si>
  <si>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</si>
  <si>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</si>
  <si>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</si>
  <si>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</si>
  <si>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</si>
  <si>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</si>
  <si>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</si>
  <si>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</si>
  <si>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</si>
  <si>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</si>
  <si>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</si>
  <si>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</si>
  <si>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</si>
  <si>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</si>
  <si>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</si>
  <si>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</si>
  <si>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</si>
  <si>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</si>
  <si>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</si>
  <si>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</si>
  <si>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</si>
  <si>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</si>
  <si>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</si>
  <si>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</si>
  <si>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</si>
  <si>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</si>
  <si>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</si>
  <si>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</si>
  <si>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</si>
  <si>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</si>
  <si>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</si>
  <si>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</si>
  <si>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</si>
  <si>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</si>
  <si>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</si>
  <si>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</si>
  <si>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</si>
  <si>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</si>
  <si>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</si>
  <si>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</si>
  <si>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</si>
  <si>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</si>
  <si>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</si>
  <si>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</si>
  <si>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</si>
  <si>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</si>
  <si>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</si>
  <si>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</si>
  <si>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</si>
  <si>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</si>
  <si>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</si>
  <si>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</si>
  <si>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</si>
  <si>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</si>
  <si>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</si>
  <si>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</si>
  <si>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</si>
  <si>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</si>
  <si>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</si>
  <si>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</si>
  <si>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</si>
  <si>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</si>
  <si>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</si>
  <si>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</si>
  <si>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</si>
  <si>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</si>
  <si>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</si>
  <si>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</si>
  <si>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</si>
  <si>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</si>
  <si>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</si>
  <si>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</si>
  <si>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</si>
  <si>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</si>
  <si>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</si>
  <si>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</si>
  <si>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</si>
  <si>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</si>
  <si>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</si>
  <si>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</si>
  <si>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</si>
  <si>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</si>
  <si>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</si>
  <si>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</si>
  <si>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</si>
  <si>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</si>
  <si>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</si>
  <si>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</si>
  <si>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</si>
  <si>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</si>
  <si>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</si>
  <si>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</si>
  <si>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</si>
  <si>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</si>
  <si>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</si>
  <si>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</si>
  <si>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</si>
  <si>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</si>
  <si>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</si>
  <si>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</si>
  <si>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</si>
  <si>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</si>
  <si>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</si>
  <si>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</si>
  <si>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</si>
  <si>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</si>
  <si>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</si>
  <si>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</si>
  <si>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</si>
  <si>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</si>
  <si>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</si>
  <si>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</si>
  <si>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</si>
  <si>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</si>
  <si>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</si>
  <si>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</si>
  <si>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</si>
  <si>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</si>
  <si>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</si>
  <si>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</si>
  <si>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</si>
  <si>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</si>
  <si>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</si>
  <si>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</si>
  <si>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</si>
  <si>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</si>
  <si>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</si>
  <si>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</si>
  <si>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</si>
  <si>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</si>
  <si>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</si>
  <si>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</si>
  <si>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</si>
  <si>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</si>
  <si>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</si>
  <si>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</si>
  <si>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</si>
  <si>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</si>
  <si>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</si>
  <si>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</si>
  <si>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</si>
  <si>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</si>
  <si>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</si>
  <si>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</si>
  <si>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</si>
  <si>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</si>
  <si>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</si>
  <si>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</si>
  <si>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</si>
  <si>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</si>
  <si>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</si>
  <si>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</si>
  <si>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</si>
  <si>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</si>
  <si>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</si>
  <si>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</si>
  <si>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</si>
  <si>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</si>
  <si>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</si>
  <si>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</si>
  <si>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</si>
  <si>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</si>
  <si>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</si>
  <si>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</si>
  <si>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</si>
  <si>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</si>
  <si>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</si>
  <si>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</si>
  <si>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</si>
  <si>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</si>
  <si>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</si>
  <si>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</si>
  <si>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</si>
  <si>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</si>
  <si>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</si>
  <si>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</si>
  <si>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</si>
  <si>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</si>
  <si>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</si>
  <si>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</si>
  <si>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</si>
  <si>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</si>
  <si>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</si>
  <si>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</si>
  <si>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</si>
  <si>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</si>
  <si>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</si>
  <si>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</si>
  <si>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</si>
  <si>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</si>
  <si>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</si>
  <si>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</si>
  <si>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</si>
  <si>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</si>
  <si>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</si>
  <si>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</si>
  <si>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</si>
  <si>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</si>
  <si>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</si>
  <si>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</si>
  <si>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</si>
  <si>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</si>
  <si>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</si>
  <si>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</si>
  <si>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</si>
  <si>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</si>
  <si>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</si>
  <si>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</si>
  <si>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</si>
  <si>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</si>
  <si>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</si>
  <si>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</si>
  <si>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</si>
  <si>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</si>
  <si>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</si>
  <si>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</si>
  <si>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</si>
  <si>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</si>
  <si>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</si>
  <si>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</si>
  <si>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</si>
  <si>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</si>
  <si>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</si>
  <si>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</si>
  <si>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</si>
  <si>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</si>
  <si>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</si>
  <si>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</si>
  <si>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</si>
  <si>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</si>
  <si>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</si>
  <si>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</si>
  <si>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</si>
  <si>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</si>
  <si>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</si>
  <si>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</si>
  <si>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</si>
  <si>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</si>
  <si>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</si>
  <si>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</si>
  <si>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</si>
  <si>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</si>
  <si>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</si>
  <si>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</si>
  <si>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</si>
  <si>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</si>
  <si>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</si>
  <si>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</si>
  <si>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</si>
  <si>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</si>
  <si>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</si>
  <si>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</si>
  <si>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</si>
  <si>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</si>
  <si>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</si>
  <si>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</si>
  <si>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</si>
  <si>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</si>
  <si>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</si>
  <si>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</si>
  <si>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</si>
  <si>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</si>
  <si>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</si>
  <si>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</si>
  <si>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</si>
  <si>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</si>
  <si>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</si>
  <si>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</si>
  <si>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</si>
  <si>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</si>
  <si>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</si>
  <si>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</si>
  <si>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</si>
  <si>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</si>
  <si>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</si>
  <si>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</si>
  <si>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</si>
  <si>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</si>
  <si>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</si>
  <si>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</si>
  <si>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</si>
  <si>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</si>
  <si>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</si>
  <si>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</si>
  <si>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</si>
  <si>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</si>
  <si>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</si>
  <si>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</si>
  <si>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</si>
  <si>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</si>
  <si>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</si>
  <si>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</si>
  <si>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</si>
  <si>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</si>
  <si>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</si>
  <si>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</si>
  <si>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</si>
  <si>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</si>
  <si>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</si>
  <si>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</si>
  <si>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</si>
  <si>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</si>
  <si>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</si>
  <si>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</si>
  <si>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</si>
  <si>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</si>
  <si>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</si>
  <si>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</si>
  <si>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</si>
  <si>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</si>
  <si>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</si>
  <si>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</si>
  <si>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</si>
  <si>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</si>
  <si>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</si>
  <si>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</si>
  <si>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</si>
  <si>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</si>
  <si>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</si>
  <si>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</si>
  <si>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</si>
  <si>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</si>
  <si>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</si>
  <si>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</si>
  <si>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</si>
  <si>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</si>
  <si>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</si>
  <si>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</si>
  <si>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</si>
  <si>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</si>
  <si>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</si>
  <si>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</si>
  <si>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</si>
  <si>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</si>
  <si>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</si>
  <si>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</si>
  <si>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</si>
  <si>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</si>
  <si>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</si>
  <si>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</si>
  <si>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</si>
  <si>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</si>
  <si>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</si>
  <si>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</si>
  <si>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</si>
  <si>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</si>
  <si>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</si>
  <si>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</si>
  <si>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</si>
  <si>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</si>
  <si>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</si>
  <si>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</si>
  <si>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</si>
  <si>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</si>
  <si>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</si>
  <si>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</si>
  <si>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</si>
  <si>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</si>
  <si>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</si>
  <si>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</si>
  <si>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</si>
  <si>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</si>
  <si>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</si>
  <si>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</si>
  <si>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</si>
  <si>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</si>
  <si>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</si>
  <si>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</si>
  <si>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</si>
  <si>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</si>
  <si>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</si>
  <si>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</si>
  <si>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</si>
  <si>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</si>
  <si>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</si>
  <si>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</si>
  <si>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</si>
  <si>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</si>
  <si>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</si>
  <si>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</si>
  <si>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</si>
  <si>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</si>
  <si>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</si>
  <si>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</si>
  <si>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</si>
  <si>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</si>
  <si>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</si>
  <si>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</si>
  <si>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</si>
  <si>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</si>
  <si>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</si>
  <si>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</si>
  <si>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</si>
  <si>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</si>
  <si>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</si>
  <si>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</si>
  <si>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</si>
  <si>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</si>
  <si>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</si>
  <si>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</si>
  <si>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</si>
  <si>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</si>
  <si>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</si>
  <si>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</si>
  <si>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</si>
  <si>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</si>
  <si>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</si>
  <si>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</si>
  <si>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</si>
  <si>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</si>
  <si>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</si>
  <si>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</si>
  <si>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</si>
  <si>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</si>
  <si>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</si>
  <si>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</si>
  <si>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</si>
  <si>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</si>
  <si>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</si>
  <si>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</si>
  <si>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</si>
  <si>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</si>
  <si>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</si>
  <si>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</si>
  <si>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</si>
  <si>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</si>
  <si>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</si>
  <si>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</si>
  <si>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</si>
  <si>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</si>
  <si>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</si>
  <si>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</si>
  <si>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</si>
  <si>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</si>
  <si>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</si>
  <si>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</si>
  <si>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</si>
  <si>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</si>
  <si>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</si>
  <si>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</si>
  <si>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</si>
  <si>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</si>
  <si>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</si>
  <si>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</si>
  <si>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</si>
  <si>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</si>
  <si>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</si>
  <si>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</si>
  <si>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</si>
  <si>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</si>
  <si>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</si>
  <si>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</si>
  <si>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</si>
  <si>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</si>
  <si>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</si>
  <si>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</si>
  <si>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</si>
  <si>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</si>
  <si>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</si>
  <si>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</si>
  <si>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</si>
  <si>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</si>
  <si>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</si>
  <si>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</si>
  <si>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</si>
  <si>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</si>
  <si>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</si>
  <si>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</si>
  <si>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</si>
  <si>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</si>
  <si>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</si>
  <si>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</si>
  <si>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</si>
  <si>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</si>
  <si>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</si>
  <si>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</si>
  <si>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</si>
  <si>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</si>
  <si>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</si>
  <si>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</si>
  <si>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</si>
  <si>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</si>
  <si>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</si>
  <si>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</si>
  <si>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</si>
  <si>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</si>
  <si>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</si>
  <si>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</si>
  <si>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</si>
  <si>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</si>
  <si>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</si>
  <si>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</si>
  <si>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</si>
  <si>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</si>
  <si>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</si>
  <si>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</si>
  <si>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</si>
  <si>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</si>
  <si>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</si>
  <si>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</si>
  <si>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</si>
  <si>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</si>
  <si>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</si>
  <si>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</si>
  <si>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</si>
  <si>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</si>
  <si>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</si>
  <si>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</si>
  <si>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</si>
  <si>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</si>
  <si>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</si>
  <si>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</si>
  <si>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</si>
  <si>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</si>
  <si>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</si>
  <si>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</si>
  <si>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</si>
  <si>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</si>
  <si>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</si>
  <si>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</si>
  <si>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</si>
  <si>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</si>
  <si>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</si>
  <si>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</si>
  <si>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</si>
  <si>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</si>
  <si>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</si>
  <si>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</si>
  <si>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</si>
  <si>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</si>
  <si>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</si>
  <si>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</si>
  <si>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</si>
  <si>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</si>
  <si>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</si>
  <si>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</si>
  <si>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</si>
  <si>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</si>
  <si>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</si>
  <si>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</si>
  <si>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</si>
  <si>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</si>
  <si>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</si>
  <si>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</si>
  <si>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</si>
  <si>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</si>
  <si>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</si>
  <si>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</si>
  <si>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</si>
  <si>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</si>
  <si>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</si>
  <si>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</si>
  <si>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</si>
  <si>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</si>
  <si>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</si>
  <si>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</si>
  <si>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</si>
  <si>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</si>
  <si>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</si>
  <si>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</si>
  <si>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</si>
  <si>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</si>
  <si>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</si>
  <si>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</si>
  <si>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</si>
  <si>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</si>
  <si>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</si>
  <si>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</si>
  <si>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</si>
  <si>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</si>
  <si>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</si>
  <si>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</si>
  <si>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</si>
  <si>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</si>
  <si>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</si>
  <si>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</si>
  <si>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</si>
  <si>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</si>
  <si>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</si>
  <si>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</si>
  <si>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</si>
  <si>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</si>
  <si>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</si>
  <si>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</si>
  <si>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</si>
  <si>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</si>
  <si>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</si>
  <si>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</si>
  <si>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</si>
  <si>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</si>
  <si>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</si>
  <si>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</si>
  <si>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</si>
  <si>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</si>
  <si>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</si>
  <si>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</si>
  <si>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</si>
  <si>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</si>
  <si>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</si>
  <si>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</si>
  <si>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</si>
  <si>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</si>
  <si>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</si>
  <si>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</si>
  <si>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</si>
  <si>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</si>
  <si>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</si>
  <si>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</si>
  <si>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</si>
  <si>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</si>
  <si>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</si>
  <si>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</si>
  <si>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</si>
  <si>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</si>
  <si>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</si>
  <si>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</si>
  <si>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</si>
  <si>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</si>
  <si>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</si>
  <si>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</si>
  <si>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</si>
  <si>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</si>
  <si>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</si>
  <si>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</si>
  <si>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</si>
  <si>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</si>
  <si>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</si>
  <si>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</si>
  <si>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</si>
  <si>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</si>
  <si>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</si>
  <si>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</si>
  <si>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</si>
  <si>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</si>
  <si>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</si>
  <si>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</si>
  <si>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</si>
  <si>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</si>
  <si>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</si>
  <si>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</si>
  <si>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</si>
  <si>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</si>
  <si>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</si>
  <si>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</si>
  <si>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</si>
  <si>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</si>
  <si>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</si>
  <si>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</si>
  <si>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</si>
  <si>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</si>
  <si>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</si>
  <si>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</si>
  <si>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</si>
  <si>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</si>
  <si>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</si>
  <si>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</si>
  <si>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</si>
  <si>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</si>
  <si>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</si>
  <si>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</si>
  <si>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</si>
  <si>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</si>
  <si>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</si>
  <si>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</si>
  <si>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</si>
  <si>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</si>
  <si>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</si>
  <si>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</si>
  <si>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</si>
  <si>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</si>
  <si>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</si>
  <si>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</si>
  <si>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</si>
  <si>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</si>
  <si>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</si>
  <si>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</si>
  <si>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</si>
  <si>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</si>
  <si>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</si>
  <si>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</si>
  <si>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</si>
  <si>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</si>
  <si>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</si>
  <si>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</si>
  <si>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</si>
  <si>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</si>
  <si>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</si>
  <si>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</si>
  <si>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</si>
  <si>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</si>
  <si>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</si>
  <si>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</si>
  <si>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</si>
  <si>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</si>
  <si>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</si>
  <si>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</si>
  <si>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</si>
  <si>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</si>
  <si>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</si>
  <si>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</si>
  <si>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</si>
  <si>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</si>
  <si>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</si>
  <si>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</si>
  <si>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</si>
  <si>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</si>
  <si>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</si>
  <si>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</si>
  <si>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</si>
  <si>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</si>
  <si>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</si>
  <si>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</si>
  <si>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</si>
  <si>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</si>
  <si>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</si>
  <si>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</si>
  <si>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</si>
  <si>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</si>
  <si>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</si>
  <si>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</si>
  <si>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</si>
  <si>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</si>
  <si>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</si>
  <si>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</si>
  <si>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</si>
  <si>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</si>
  <si>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</si>
  <si>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</si>
  <si>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</si>
  <si>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</si>
  <si>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</si>
  <si>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</si>
  <si>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</si>
  <si>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</si>
  <si>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</si>
  <si>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</si>
  <si>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</si>
  <si>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</si>
  <si>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</si>
  <si>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</si>
  <si>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</si>
  <si>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</si>
  <si>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</si>
  <si>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</si>
  <si>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</si>
  <si>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</si>
  <si>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</si>
  <si>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</si>
  <si>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</si>
  <si>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</si>
  <si>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</si>
  <si>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</si>
  <si>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</si>
  <si>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</si>
  <si>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</si>
  <si>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</si>
  <si>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</si>
  <si>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</si>
  <si>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</si>
  <si>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</si>
  <si>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</si>
  <si>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</si>
  <si>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</si>
  <si>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</si>
  <si>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</si>
  <si>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</si>
  <si>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</si>
  <si>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</si>
  <si>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</si>
  <si>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</si>
  <si>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</si>
  <si>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</si>
  <si>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</si>
  <si>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</si>
  <si>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</si>
  <si>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</si>
  <si>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</si>
  <si>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</si>
  <si>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</si>
  <si>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</si>
  <si>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</si>
  <si>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</si>
  <si>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</si>
  <si>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</si>
  <si>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</si>
  <si>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</si>
  <si>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</si>
  <si>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</si>
  <si>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</si>
  <si>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</si>
  <si>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</si>
  <si>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</si>
  <si>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</si>
  <si>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</si>
  <si>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</si>
  <si>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</si>
  <si>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</si>
  <si>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</si>
  <si>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</si>
  <si>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</si>
  <si>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</si>
  <si>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</si>
  <si>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</si>
  <si>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</si>
  <si>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</si>
  <si>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</si>
  <si>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</si>
  <si>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</si>
  <si>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</si>
  <si>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</si>
  <si>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</si>
  <si>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</si>
  <si>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</si>
  <si>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</si>
  <si>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</si>
  <si>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</si>
  <si>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</si>
  <si>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</si>
  <si>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</si>
  <si>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</si>
  <si>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</si>
  <si>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</si>
  <si>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</si>
  <si>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</si>
  <si>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</si>
  <si>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</si>
  <si>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</si>
  <si>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</si>
  <si>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</si>
  <si>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</si>
  <si>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</si>
  <si>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</si>
  <si>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</si>
  <si>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</si>
  <si>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</si>
  <si>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</si>
  <si>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</si>
  <si>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</si>
  <si>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</si>
  <si>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</si>
  <si>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</si>
  <si>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</si>
  <si>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</si>
  <si>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</si>
  <si>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</si>
  <si>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</si>
  <si>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</si>
  <si>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</si>
  <si>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</si>
  <si>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</si>
  <si>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</si>
  <si>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</si>
  <si>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</si>
  <si>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</si>
  <si>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</si>
  <si>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</si>
  <si>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</si>
  <si>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</si>
  <si>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</si>
  <si>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</si>
  <si>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</si>
  <si>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</si>
  <si>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</si>
  <si>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</si>
  <si>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</si>
  <si>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</si>
  <si>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</si>
  <si>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</si>
  <si>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</si>
  <si>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</si>
  <si>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</si>
  <si>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</si>
  <si>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</si>
  <si>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</si>
  <si>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</si>
  <si>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</si>
  <si>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</si>
  <si>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</si>
  <si>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</si>
  <si>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</si>
  <si>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</si>
  <si>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</si>
  <si>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</si>
  <si>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</si>
  <si>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</si>
  <si>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</si>
  <si>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</si>
  <si>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</si>
  <si>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</si>
  <si>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</si>
  <si>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</si>
  <si>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</si>
  <si>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</si>
  <si>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</si>
  <si>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</si>
  <si>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</si>
  <si>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</si>
  <si>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</si>
  <si>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</si>
  <si>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</si>
  <si>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</si>
  <si>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</si>
  <si>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</si>
  <si>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</si>
  <si>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</si>
  <si>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</si>
  <si>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</si>
  <si>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</si>
  <si>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</si>
  <si>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</si>
  <si>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</si>
  <si>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</si>
  <si>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</si>
  <si>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</si>
  <si>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</si>
  <si>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</si>
  <si>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</si>
  <si>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</si>
  <si>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</si>
  <si>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</si>
  <si>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</si>
  <si>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</si>
  <si>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</si>
  <si>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</si>
  <si>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</si>
  <si>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</si>
  <si>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</si>
  <si>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</si>
  <si>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</si>
  <si>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</si>
  <si>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</si>
  <si>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</si>
  <si>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</si>
  <si>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</si>
  <si>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</si>
  <si>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</si>
  <si>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</si>
  <si>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</si>
  <si>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</si>
  <si>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</si>
  <si>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</si>
  <si>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</si>
  <si>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</si>
  <si>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</si>
  <si>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</si>
  <si>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</si>
  <si>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</si>
  <si>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</si>
  <si>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</si>
  <si>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</si>
  <si>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</si>
  <si>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</si>
  <si>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</si>
  <si>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</si>
  <si>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</si>
  <si>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</si>
  <si>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</si>
  <si>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</si>
  <si>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</si>
  <si>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</si>
  <si>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</si>
  <si>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</si>
  <si>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</si>
  <si>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</si>
  <si>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</si>
  <si>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</si>
  <si>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</si>
  <si>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</si>
  <si>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</si>
  <si>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</si>
  <si>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</si>
  <si>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</si>
  <si>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</si>
  <si>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</si>
  <si>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</si>
  <si>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</si>
  <si>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</si>
  <si>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</si>
  <si>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</si>
  <si>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</si>
  <si>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</si>
  <si>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</si>
  <si>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</si>
  <si>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</si>
  <si>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</si>
  <si>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</si>
  <si>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</si>
  <si>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</si>
  <si>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</si>
  <si>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</si>
  <si>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</si>
  <si>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</si>
  <si>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</si>
  <si>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</si>
  <si>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</si>
  <si>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</si>
  <si>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</si>
  <si>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</si>
  <si>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</si>
  <si>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</si>
  <si>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</si>
  <si>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</si>
  <si>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</si>
  <si>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</si>
  <si>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</si>
  <si>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</si>
  <si>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</si>
  <si>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</si>
  <si>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</si>
  <si>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</si>
  <si>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</si>
  <si>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</si>
  <si>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</si>
  <si>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</si>
  <si>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</si>
  <si>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</si>
  <si>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</si>
  <si>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</si>
  <si>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</si>
  <si>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</si>
  <si>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</si>
  <si>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</si>
  <si>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</si>
  <si>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</si>
  <si>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</si>
  <si>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</si>
  <si>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</si>
  <si>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</si>
  <si>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</si>
  <si>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</si>
  <si>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</si>
  <si>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</si>
  <si>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</si>
  <si>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</si>
  <si>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</si>
  <si>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</si>
  <si>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</si>
  <si>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</si>
  <si>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</si>
  <si>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</si>
  <si>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</si>
  <si>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</si>
  <si>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</si>
  <si>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</si>
  <si>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</si>
  <si>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</si>
  <si>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</si>
  <si>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</si>
  <si>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</si>
  <si>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</si>
  <si>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</si>
  <si>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</si>
  <si>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</si>
  <si>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</si>
  <si>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</si>
  <si>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</si>
  <si>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</si>
  <si>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</si>
  <si>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</si>
  <si>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</si>
  <si>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</si>
  <si>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</si>
  <si>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</si>
  <si>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</si>
  <si>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</si>
  <si>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</si>
  <si>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</si>
  <si>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</si>
  <si>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</si>
  <si>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</si>
  <si>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</si>
  <si>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</si>
  <si>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</si>
  <si>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</si>
  <si>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</si>
  <si>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</si>
  <si>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</si>
  <si>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</si>
  <si>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</si>
  <si>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</si>
  <si>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</si>
  <si>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</si>
  <si>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</si>
  <si>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</si>
  <si>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</si>
  <si>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</si>
  <si>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</si>
  <si>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</si>
  <si>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</si>
  <si>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</si>
  <si>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</si>
  <si>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</si>
  <si>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</si>
  <si>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</si>
  <si>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</si>
  <si>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</si>
  <si>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</si>
  <si>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</si>
  <si>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</si>
  <si>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</si>
  <si>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</si>
  <si>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</si>
  <si>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</si>
  <si>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</si>
  <si>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</si>
  <si>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</si>
  <si>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</si>
  <si>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</si>
  <si>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</si>
  <si>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</si>
  <si>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</si>
  <si>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</si>
  <si>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</si>
  <si>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</si>
  <si>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</si>
  <si>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</si>
  <si>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</si>
  <si>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</si>
  <si>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</si>
  <si>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</si>
  <si>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</si>
  <si>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</si>
  <si>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</si>
  <si>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</si>
  <si>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</si>
  <si>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</si>
  <si>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</si>
  <si>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</si>
  <si>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</si>
  <si>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</si>
  <si>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</si>
  <si>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</si>
  <si>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</si>
  <si>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</si>
  <si>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</si>
  <si>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</si>
  <si>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</si>
  <si>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</si>
  <si>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</si>
  <si>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</si>
  <si>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</si>
  <si>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</si>
  <si>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</si>
  <si>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</si>
  <si>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</si>
  <si>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</si>
  <si>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</si>
  <si>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</si>
  <si>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</si>
  <si>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</si>
  <si>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</si>
  <si>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</si>
  <si>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</si>
  <si>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</si>
  <si>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</si>
  <si>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</si>
  <si>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</si>
  <si>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</si>
  <si>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</si>
  <si>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</si>
  <si>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</si>
  <si>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</si>
  <si>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</si>
  <si>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</si>
  <si>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</si>
  <si>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</si>
  <si>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</si>
  <si>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</si>
  <si>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</si>
  <si>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</si>
  <si>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</si>
  <si>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</si>
  <si>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</si>
  <si>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</si>
  <si>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</si>
  <si>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</si>
  <si>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</si>
  <si>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</si>
  <si>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</si>
  <si>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</si>
  <si>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</si>
  <si>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</si>
  <si>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</si>
  <si>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</si>
  <si>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</si>
  <si>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</si>
  <si>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</si>
  <si>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</si>
  <si>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</si>
  <si>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</si>
  <si>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</si>
  <si>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</si>
  <si>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</si>
  <si>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</si>
  <si>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</si>
  <si>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</si>
  <si>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</si>
  <si>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</si>
  <si>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</si>
  <si>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</si>
  <si>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</si>
  <si>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</si>
  <si>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</si>
  <si>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</si>
  <si>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</si>
  <si>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</si>
  <si>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</si>
  <si>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</si>
  <si>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</si>
  <si>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</si>
  <si>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</si>
  <si>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</si>
  <si>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</si>
  <si>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</si>
  <si>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</si>
  <si>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</si>
  <si>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</si>
  <si>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</si>
  <si>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</si>
  <si>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</si>
  <si>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</si>
  <si>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</si>
  <si>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</si>
  <si>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</si>
  <si>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</si>
  <si>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</si>
  <si>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</si>
  <si>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</si>
  <si>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</si>
  <si>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</si>
  <si>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</si>
  <si>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</si>
  <si>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</si>
  <si>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</si>
  <si>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</si>
  <si>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</si>
  <si>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</si>
  <si>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</si>
  <si>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</si>
  <si>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</si>
  <si>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</si>
  <si>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</si>
  <si>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</si>
  <si>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</si>
  <si>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</si>
  <si>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</si>
  <si>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</si>
  <si>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</si>
  <si>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</si>
  <si>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</si>
  <si>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</si>
  <si>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</si>
  <si>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</si>
  <si>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</si>
  <si>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</si>
  <si>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</si>
  <si>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</si>
  <si>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</si>
  <si>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</si>
  <si>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</si>
  <si>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</si>
  <si>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</si>
  <si>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</si>
  <si>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</si>
  <si>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</si>
  <si>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</si>
  <si>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</si>
  <si>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</si>
  <si>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</si>
  <si>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</si>
  <si>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</si>
  <si>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</si>
  <si>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</si>
  <si>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</si>
  <si>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</si>
  <si>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</si>
  <si>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</si>
  <si>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</si>
  <si>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</si>
  <si>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</si>
  <si>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</si>
  <si>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</si>
  <si>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</si>
  <si>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</si>
  <si>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</si>
  <si>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</si>
  <si>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</si>
  <si>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</si>
  <si>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</si>
  <si>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</si>
  <si>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</si>
  <si>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</si>
  <si>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</si>
  <si>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</si>
  <si>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</si>
  <si>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</si>
  <si>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</si>
  <si>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</si>
  <si>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</si>
  <si>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</si>
  <si>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</si>
  <si>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</si>
  <si>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</si>
  <si>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</si>
  <si>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</si>
  <si>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</si>
  <si>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</si>
  <si>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</si>
  <si>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</si>
  <si>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</si>
  <si>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</si>
  <si>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</si>
  <si>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</si>
  <si>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</si>
  <si>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</si>
  <si>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</si>
  <si>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</si>
  <si>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</si>
  <si>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</si>
  <si>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</si>
  <si>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</si>
  <si>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</si>
  <si>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</si>
  <si>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</si>
  <si>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</si>
  <si>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</si>
  <si>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</si>
  <si>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</si>
  <si>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</si>
  <si>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</si>
  <si>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</si>
  <si>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</si>
  <si>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</si>
  <si>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</si>
  <si>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</si>
  <si>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</si>
  <si>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</si>
  <si>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</si>
  <si>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</si>
  <si>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</si>
  <si>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</si>
  <si>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</si>
  <si>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</si>
  <si>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</si>
  <si>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</si>
  <si>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</si>
  <si>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</si>
  <si>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</si>
  <si>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</si>
  <si>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</si>
  <si>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</si>
  <si>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</si>
  <si>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</si>
  <si>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</si>
  <si>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</si>
  <si>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</si>
  <si>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</si>
  <si>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</si>
  <si>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</si>
  <si>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</si>
  <si>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</si>
  <si>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</si>
  <si>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</si>
  <si>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</si>
  <si>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</si>
  <si>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</si>
  <si>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</si>
  <si>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</si>
  <si>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</si>
  <si>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</si>
  <si>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</si>
  <si>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</si>
  <si>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</si>
  <si>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</si>
  <si>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</si>
  <si>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</si>
  <si>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</si>
  <si>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</si>
  <si>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</si>
  <si>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</si>
  <si>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</si>
  <si>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</si>
  <si>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</si>
  <si>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</si>
  <si>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</si>
  <si>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</si>
  <si>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</si>
  <si>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</si>
  <si>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</si>
  <si>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</si>
  <si>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</si>
  <si>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</si>
  <si>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</si>
  <si>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</si>
  <si>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</si>
  <si>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</si>
  <si>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</si>
  <si>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</si>
  <si>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</si>
  <si>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</si>
  <si>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</si>
  <si>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</si>
  <si>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</si>
  <si>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</si>
  <si>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</si>
  <si>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</si>
  <si>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</si>
  <si>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</si>
  <si>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</si>
  <si>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</si>
  <si>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</si>
  <si>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</si>
  <si>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</si>
  <si>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</si>
  <si>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</si>
  <si>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</si>
  <si>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</si>
  <si>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</si>
  <si>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</si>
  <si>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</si>
  <si>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</si>
  <si>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</si>
  <si>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</si>
  <si>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</si>
  <si>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</si>
  <si>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</si>
  <si>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</si>
  <si>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</si>
  <si>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</si>
  <si>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</si>
  <si>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</si>
  <si>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</si>
  <si>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</si>
  <si>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</si>
  <si>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</si>
  <si>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</si>
  <si>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</si>
  <si>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</si>
  <si>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</si>
  <si>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</si>
  <si>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</si>
  <si>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</si>
  <si>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</si>
  <si>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</si>
  <si>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</si>
  <si>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</si>
  <si>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</si>
  <si>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</si>
  <si>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</si>
  <si>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</si>
  <si>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</si>
  <si>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</si>
  <si>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</si>
  <si>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</si>
  <si>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</si>
  <si>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</si>
  <si>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</si>
  <si>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</si>
  <si>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</si>
  <si>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</si>
  <si>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</si>
  <si>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</si>
  <si>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</si>
  <si>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</si>
  <si>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</si>
  <si>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</si>
  <si>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</si>
  <si>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</si>
  <si>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</si>
  <si>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</si>
  <si>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</si>
  <si>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</si>
  <si>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</si>
  <si>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</si>
  <si>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</si>
  <si>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</si>
  <si>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</si>
  <si>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</si>
  <si>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</si>
  <si>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</si>
  <si>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</si>
  <si>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</si>
  <si>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</si>
  <si>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</si>
  <si>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</si>
  <si>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</si>
  <si>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</si>
  <si>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</si>
  <si>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</si>
  <si>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</si>
  <si>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</si>
  <si>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</si>
  <si>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</si>
  <si>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</si>
  <si>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</si>
  <si>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</si>
  <si>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</si>
  <si>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</si>
  <si>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</si>
  <si>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</si>
  <si>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</si>
  <si>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</si>
  <si>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</si>
  <si>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</si>
  <si>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</si>
  <si>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</si>
  <si>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</si>
  <si>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</si>
  <si>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</si>
  <si>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</si>
  <si>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</si>
  <si>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</si>
  <si>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</si>
  <si>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</si>
  <si>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</si>
  <si>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</si>
  <si>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</si>
  <si>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</si>
  <si>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</si>
  <si>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</si>
  <si>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</si>
  <si>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</si>
  <si>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</si>
  <si>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</si>
  <si>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</si>
  <si>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</si>
  <si>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</si>
  <si>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</si>
  <si>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</si>
  <si>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</si>
  <si>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</si>
  <si>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</si>
  <si>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</si>
  <si>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</si>
  <si>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</si>
  <si>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</si>
  <si>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</si>
  <si>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</si>
  <si>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</si>
  <si>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</si>
  <si>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</si>
  <si>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</si>
  <si>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</si>
  <si>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</si>
  <si>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</si>
  <si>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</si>
  <si>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</si>
  <si>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</si>
  <si>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</si>
  <si>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</si>
  <si>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</si>
  <si>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</si>
  <si>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</si>
  <si>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</si>
  <si>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</si>
  <si>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</si>
  <si>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</si>
  <si>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</si>
  <si>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</si>
  <si>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</si>
  <si>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</si>
  <si>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</si>
  <si>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</si>
  <si>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</si>
  <si>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</si>
  <si>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</si>
  <si>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</si>
  <si>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</si>
  <si>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</si>
  <si>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</si>
  <si>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</si>
  <si>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</si>
  <si>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</si>
  <si>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</si>
  <si>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</si>
  <si>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</si>
  <si>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</si>
  <si>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</si>
  <si>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</si>
  <si>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</si>
  <si>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</si>
  <si>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</si>
  <si>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</si>
  <si>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</si>
  <si>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</si>
  <si>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</si>
  <si>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</si>
  <si>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</si>
  <si>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</si>
  <si>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</si>
  <si>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</si>
  <si>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</si>
  <si>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</si>
  <si>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</si>
  <si>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</si>
  <si>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</si>
  <si>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</si>
  <si>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</si>
  <si>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</si>
  <si>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</si>
  <si>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</si>
  <si>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</si>
  <si>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</si>
  <si>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</si>
  <si>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</si>
  <si>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</si>
  <si>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</si>
  <si>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</si>
  <si>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</si>
  <si>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</si>
  <si>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</si>
  <si>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</si>
  <si>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</si>
  <si>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</si>
  <si>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</si>
  <si>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</si>
  <si>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</si>
  <si>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</si>
  <si>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</si>
  <si>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</si>
  <si>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</si>
  <si>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</si>
  <si>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</si>
  <si>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</si>
  <si>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</si>
  <si>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</si>
  <si>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</si>
  <si>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</si>
  <si>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</si>
  <si>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</si>
  <si>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</si>
  <si>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</si>
  <si>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</si>
  <si>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</si>
  <si>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</si>
  <si>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</si>
  <si>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</si>
  <si>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</si>
  <si>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</si>
  <si>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</si>
  <si>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</si>
  <si>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</si>
  <si>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</si>
  <si>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</si>
  <si>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</si>
  <si>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</si>
  <si>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</si>
  <si>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</si>
  <si>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</si>
  <si>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</si>
  <si>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</si>
  <si>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</si>
  <si>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</si>
  <si>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</si>
  <si>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</si>
  <si>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</si>
  <si>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</si>
  <si>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</si>
  <si>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</si>
  <si>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</si>
  <si>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</si>
  <si>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</si>
  <si>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</si>
  <si>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</si>
  <si>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</si>
  <si>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</si>
  <si>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</si>
  <si>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</si>
  <si>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</si>
  <si>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</si>
  <si>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</si>
  <si>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</si>
  <si>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</si>
  <si>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</si>
  <si>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</si>
  <si>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</si>
  <si>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</si>
  <si>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</si>
  <si>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</si>
  <si>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</si>
  <si>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</si>
  <si>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</si>
  <si>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</si>
  <si>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</si>
  <si>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</si>
  <si>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</si>
  <si>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</si>
  <si>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</si>
  <si>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</si>
  <si>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</si>
  <si>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</si>
  <si>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</si>
  <si>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</si>
  <si>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</si>
  <si>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</si>
  <si>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</si>
  <si>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</si>
  <si>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</si>
  <si>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</si>
  <si>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</si>
  <si>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</si>
  <si>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</si>
  <si>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</si>
  <si>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</si>
  <si>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</si>
  <si>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</si>
  <si>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</si>
  <si>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</si>
  <si>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</si>
  <si>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</si>
  <si>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</si>
  <si>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</si>
  <si>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</si>
  <si>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</si>
  <si>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</si>
  <si>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</si>
  <si>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</si>
  <si>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</si>
  <si>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</si>
  <si>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</si>
  <si>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</si>
  <si>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</si>
  <si>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</si>
  <si>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</si>
  <si>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</si>
  <si>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</si>
  <si>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</si>
  <si>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</si>
  <si>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</si>
  <si>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</si>
  <si>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</si>
  <si>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</si>
  <si>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</si>
  <si>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</si>
  <si>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</si>
  <si>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</si>
  <si>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</si>
  <si>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</si>
  <si>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</si>
  <si>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</si>
  <si>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</si>
  <si>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</si>
  <si>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</si>
  <si>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</si>
  <si>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</si>
  <si>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</si>
  <si>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</si>
  <si>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</si>
  <si>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</si>
  <si>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</si>
  <si>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</si>
  <si>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</si>
  <si>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</si>
  <si>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</si>
  <si>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</si>
  <si>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</si>
  <si>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</si>
  <si>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</si>
  <si>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</si>
  <si>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</si>
  <si>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</si>
  <si>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</si>
  <si>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</si>
  <si>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</si>
  <si>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</si>
  <si>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</si>
  <si>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</si>
  <si>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</si>
  <si>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</si>
  <si>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</si>
  <si>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</si>
  <si>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</si>
  <si>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</si>
  <si>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</si>
  <si>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</si>
  <si>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</si>
  <si>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</si>
  <si>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</si>
  <si>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</si>
  <si>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</si>
  <si>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</si>
  <si>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</si>
  <si>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</si>
  <si>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</si>
  <si>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</si>
  <si>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</si>
  <si>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</si>
  <si>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</si>
  <si>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</si>
  <si>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</si>
  <si>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</si>
  <si>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</si>
  <si>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</si>
  <si>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</si>
  <si>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</si>
  <si>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</si>
  <si>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</si>
  <si>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</si>
  <si>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</si>
  <si>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</si>
  <si>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</si>
  <si>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</si>
  <si>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</si>
  <si>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</si>
  <si>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</si>
  <si>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</si>
  <si>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</si>
  <si>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</si>
  <si>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</si>
  <si>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</si>
  <si>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</si>
  <si>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</si>
  <si>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</si>
  <si>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</si>
  <si>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</si>
  <si>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</si>
  <si>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</si>
  <si>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</si>
  <si>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</si>
  <si>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</si>
  <si>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</si>
  <si>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</si>
  <si>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</si>
  <si>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</si>
  <si>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</si>
  <si>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</si>
  <si>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</si>
  <si>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</si>
  <si>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</si>
  <si>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</si>
  <si>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</si>
  <si>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</si>
  <si>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</si>
  <si>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</si>
  <si>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</si>
  <si>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</si>
  <si>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</si>
  <si>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</si>
  <si>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</si>
  <si>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</si>
  <si>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</si>
  <si>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</si>
  <si>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</si>
  <si>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</si>
  <si>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</si>
  <si>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</si>
  <si>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</si>
  <si>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</si>
  <si>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</si>
  <si>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</si>
  <si>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</si>
  <si>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</si>
  <si>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</si>
  <si>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</si>
  <si>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</si>
  <si>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</si>
  <si>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</si>
  <si>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</si>
  <si>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</si>
  <si>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</si>
  <si>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</si>
  <si>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</si>
  <si>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</si>
  <si>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</si>
  <si>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</si>
  <si>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</si>
  <si>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</si>
  <si>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</si>
  <si>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</si>
  <si>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</si>
  <si>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</si>
  <si>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</si>
  <si>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</si>
  <si>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</si>
  <si>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</si>
  <si>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</si>
  <si>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</si>
  <si>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</si>
  <si>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</si>
  <si>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</si>
  <si>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</si>
  <si>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</si>
  <si>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</si>
  <si>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</si>
  <si>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</si>
  <si>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</si>
  <si>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</si>
  <si>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</si>
  <si>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</si>
  <si>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</si>
  <si>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</si>
  <si>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</si>
  <si>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</si>
  <si>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</si>
  <si>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</si>
  <si>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</si>
  <si>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</si>
  <si>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</si>
  <si>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</si>
  <si>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</si>
  <si>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</si>
  <si>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</si>
  <si>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</si>
  <si>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</si>
  <si>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</si>
  <si>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</si>
  <si>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</si>
  <si>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</si>
  <si>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</si>
  <si>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</si>
  <si>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</si>
  <si>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</si>
  <si>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</si>
  <si>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</si>
  <si>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</si>
  <si>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</si>
  <si>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</si>
  <si>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</si>
  <si>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</si>
  <si>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</si>
  <si>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</si>
  <si>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</si>
  <si>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</si>
  <si>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</si>
  <si>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</si>
  <si>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</si>
  <si>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</si>
  <si>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</si>
  <si>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</si>
  <si>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</si>
  <si>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</si>
  <si>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</si>
  <si>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</si>
  <si>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</si>
  <si>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</si>
  <si>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</si>
  <si>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</si>
  <si>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</si>
  <si>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</si>
  <si>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</si>
  <si>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</si>
  <si>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</si>
  <si>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</si>
  <si>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</si>
  <si>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</si>
  <si>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</si>
  <si>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</si>
  <si>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</si>
  <si>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</si>
  <si>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</si>
  <si>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</si>
  <si>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</si>
  <si>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</si>
  <si>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</si>
  <si>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</si>
  <si>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</si>
  <si>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</si>
  <si>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</si>
  <si>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</si>
  <si>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</si>
  <si>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</si>
  <si>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</si>
  <si>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</si>
  <si>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</si>
  <si>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</si>
  <si>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</si>
  <si>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</si>
  <si>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</si>
  <si>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</si>
  <si>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</si>
  <si>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</si>
  <si>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</si>
  <si>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</si>
  <si>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</si>
  <si>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</si>
  <si>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</si>
  <si>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</si>
  <si>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</si>
  <si>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</si>
  <si>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</si>
  <si>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</si>
  <si>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</si>
  <si>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</si>
  <si>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</si>
  <si>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</si>
  <si>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</si>
  <si>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</si>
  <si>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</si>
  <si>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</si>
  <si>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</si>
  <si>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</si>
  <si>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</si>
  <si>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</si>
  <si>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</si>
  <si>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</si>
  <si>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</si>
  <si>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</si>
  <si>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</si>
  <si>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</si>
  <si>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</si>
  <si>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</si>
  <si>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</si>
  <si>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</si>
  <si>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</si>
  <si>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</si>
  <si>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</si>
  <si>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</si>
  <si>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</si>
  <si>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</si>
  <si>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</si>
  <si>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</si>
  <si>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</si>
  <si>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</si>
  <si>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</si>
  <si>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</si>
  <si>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</si>
  <si>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</si>
  <si>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</si>
  <si>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</si>
  <si>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</si>
  <si>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</si>
  <si>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</si>
  <si>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</si>
  <si>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</si>
  <si>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</si>
  <si>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</si>
  <si>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</si>
  <si>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</si>
  <si>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</si>
  <si>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</si>
  <si>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</si>
  <si>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</si>
  <si>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</si>
  <si>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</si>
  <si>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</si>
  <si>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</si>
  <si>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</si>
  <si>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</si>
  <si>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</si>
  <si>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</si>
  <si>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</si>
  <si>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</si>
  <si>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</si>
  <si>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</si>
  <si>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</si>
  <si>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</si>
  <si>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</si>
  <si>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</si>
  <si>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</si>
  <si>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</si>
  <si>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</si>
  <si>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</si>
  <si>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</si>
  <si>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</si>
  <si>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</si>
  <si>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</si>
  <si>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</si>
  <si>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</si>
  <si>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</si>
  <si>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</si>
  <si>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</si>
  <si>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</si>
  <si>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</si>
  <si>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</si>
  <si>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</si>
  <si>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</si>
  <si>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</si>
  <si>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</si>
  <si>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</si>
  <si>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</si>
  <si>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</si>
  <si>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</si>
  <si>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</si>
  <si>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</si>
  <si>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</si>
  <si>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</si>
  <si>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</si>
  <si>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</si>
  <si>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</si>
  <si>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</si>
  <si>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</si>
  <si>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</si>
  <si>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</si>
  <si>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</si>
  <si>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</si>
  <si>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</si>
  <si>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</si>
  <si>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</si>
  <si>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</si>
  <si>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</si>
  <si>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</si>
  <si>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</si>
  <si>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</si>
  <si>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</si>
  <si>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</si>
  <si>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</si>
  <si>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</si>
  <si>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</si>
  <si>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</si>
  <si>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</si>
  <si>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</si>
  <si>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</si>
  <si>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</si>
  <si>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</si>
  <si>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</si>
  <si>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</si>
  <si>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</si>
  <si>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</si>
  <si>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</si>
  <si>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</si>
  <si>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</si>
  <si>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</si>
  <si>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</si>
  <si>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</si>
  <si>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</si>
  <si>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</si>
  <si>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</si>
  <si>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</si>
  <si>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</si>
  <si>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</si>
  <si>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</si>
  <si>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</si>
  <si>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</si>
  <si>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</si>
  <si>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</si>
  <si>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</si>
  <si>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</si>
  <si>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</si>
  <si>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</si>
  <si>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</si>
  <si>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</si>
  <si>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</si>
  <si>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</si>
  <si>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</si>
  <si>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</si>
  <si>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</si>
  <si>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</si>
  <si>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</si>
  <si>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</si>
  <si>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</si>
  <si>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</si>
  <si>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</si>
  <si>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</si>
  <si>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</si>
  <si>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</si>
  <si>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</si>
  <si>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</si>
  <si>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</si>
  <si>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</si>
  <si>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</si>
  <si>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</si>
  <si>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</si>
  <si>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</si>
  <si>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</si>
  <si>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</si>
  <si>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</si>
  <si>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</si>
  <si>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</si>
  <si>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</si>
  <si>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</si>
  <si>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</si>
  <si>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</si>
  <si>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</si>
  <si>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</si>
  <si>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</si>
  <si>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</si>
  <si>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</si>
  <si>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</si>
  <si>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</si>
  <si>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</si>
  <si>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</si>
  <si>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</si>
  <si>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</si>
  <si>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</si>
  <si>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</si>
  <si>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</si>
  <si>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</si>
  <si>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</si>
  <si>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</si>
  <si>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</si>
  <si>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</si>
  <si>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</si>
  <si>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</si>
  <si>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</si>
  <si>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</si>
  <si>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</si>
  <si>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</si>
  <si>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</si>
  <si>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</si>
  <si>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</si>
  <si>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</si>
  <si>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</si>
  <si>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</si>
  <si>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</si>
  <si>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</si>
  <si>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</si>
  <si>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</si>
  <si>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</si>
  <si>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</si>
  <si>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</si>
  <si>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</si>
  <si>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</si>
  <si>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</si>
  <si>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</si>
  <si>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</si>
  <si>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</si>
  <si>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</si>
  <si>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</si>
  <si>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</si>
  <si>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</si>
  <si>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</si>
  <si>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</si>
  <si>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</si>
  <si>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</si>
  <si>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</si>
  <si>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</si>
  <si>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</si>
  <si>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</si>
  <si>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</si>
  <si>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</si>
  <si>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</si>
  <si>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</si>
  <si>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</si>
  <si>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</si>
  <si>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</si>
  <si>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</si>
  <si>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</si>
  <si>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</si>
  <si>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</si>
  <si>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</si>
  <si>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</si>
  <si>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</si>
  <si>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</si>
  <si>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</si>
  <si>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</si>
  <si>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</si>
  <si>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</si>
  <si>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</si>
  <si>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</si>
  <si>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</si>
  <si>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</si>
  <si>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</si>
  <si>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</si>
  <si>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</si>
  <si>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</si>
  <si>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</si>
  <si>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</si>
  <si>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</si>
  <si>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</si>
  <si>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</si>
  <si>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</si>
  <si>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</si>
  <si>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</si>
  <si>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</si>
  <si>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</si>
  <si>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</si>
  <si>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</si>
  <si>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</si>
  <si>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</si>
  <si>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</si>
  <si>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</si>
  <si>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</si>
  <si>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</si>
  <si>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</si>
  <si>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</si>
  <si>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</si>
  <si>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</si>
  <si>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</si>
  <si>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</si>
  <si>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</si>
  <si>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</si>
  <si>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</si>
  <si>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</si>
  <si>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</si>
  <si>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</si>
  <si>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</si>
  <si>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</si>
  <si>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</si>
  <si>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</si>
  <si>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</si>
  <si>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</si>
  <si>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</si>
  <si>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</si>
  <si>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</si>
  <si>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</si>
  <si>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</si>
  <si>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</si>
  <si>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</si>
  <si>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</si>
  <si>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</si>
  <si>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</si>
  <si>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</si>
  <si>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</si>
  <si>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</si>
  <si>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</si>
  <si>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</si>
  <si>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</si>
  <si>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</si>
  <si>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</si>
  <si>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</si>
  <si>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</si>
  <si>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</si>
  <si>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</si>
  <si>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</si>
  <si>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</si>
  <si>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</si>
  <si>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</si>
  <si>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</si>
  <si>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</si>
  <si>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</si>
  <si>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</si>
  <si>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</si>
  <si>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</si>
  <si>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</si>
  <si>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</si>
  <si>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</si>
  <si>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</si>
  <si>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</si>
  <si>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</si>
  <si>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</si>
  <si>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</si>
  <si>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</si>
  <si>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</si>
  <si>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</si>
  <si>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</si>
  <si>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</si>
  <si>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</si>
  <si>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</si>
  <si>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</si>
  <si>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</si>
  <si>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</si>
  <si>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</si>
  <si>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</si>
  <si>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</si>
  <si>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</si>
  <si>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</si>
  <si>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</si>
  <si>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</si>
  <si>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</si>
  <si>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</si>
  <si>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</si>
  <si>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</si>
  <si>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</si>
  <si>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</si>
  <si>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</si>
  <si>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</si>
  <si>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</si>
  <si>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</si>
  <si>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</si>
  <si>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</si>
  <si>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</si>
  <si>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</si>
  <si>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</si>
  <si>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</si>
  <si>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</si>
  <si>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</si>
  <si>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</si>
  <si>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</si>
  <si>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</si>
  <si>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</si>
  <si>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</si>
  <si>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</si>
  <si>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</si>
  <si>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</si>
  <si>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</si>
  <si>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</si>
  <si>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</si>
  <si>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</si>
  <si>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</si>
  <si>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</si>
  <si>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</si>
  <si>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</si>
  <si>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</si>
  <si>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</si>
  <si>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</si>
  <si>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</si>
  <si>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</si>
  <si>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</si>
  <si>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</si>
  <si>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</si>
  <si>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</si>
  <si>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</si>
  <si>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</si>
  <si>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</si>
  <si>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</si>
  <si>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</si>
  <si>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</si>
  <si>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</si>
  <si>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</si>
  <si>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</si>
  <si>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</si>
  <si>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</si>
  <si>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</si>
  <si>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</si>
  <si>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</si>
  <si>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</si>
  <si>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</si>
  <si>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</si>
  <si>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</si>
  <si>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</si>
  <si>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</si>
  <si>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</si>
  <si>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</si>
  <si>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</si>
  <si>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</si>
  <si>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</si>
  <si>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</si>
  <si>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</si>
  <si>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</si>
  <si>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</si>
  <si>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</si>
  <si>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</si>
  <si>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</si>
  <si>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</si>
  <si>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</si>
  <si>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</si>
  <si>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</si>
  <si>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</si>
  <si>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</si>
  <si>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</si>
  <si>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</si>
  <si>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</si>
  <si>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</si>
  <si>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</si>
  <si>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</si>
  <si>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</si>
  <si>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</si>
  <si>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</si>
  <si>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</si>
  <si>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</si>
  <si>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</si>
  <si>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</si>
  <si>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</si>
  <si>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</si>
  <si>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</si>
  <si>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</si>
  <si>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</si>
  <si>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</si>
  <si>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</si>
  <si>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</si>
  <si>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</si>
  <si>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</si>
  <si>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</si>
  <si>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</si>
  <si>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</si>
  <si>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</si>
  <si>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</si>
  <si>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</si>
  <si>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</si>
  <si>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</si>
  <si>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</si>
  <si>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</si>
  <si>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</si>
  <si>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</si>
  <si>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</si>
  <si>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</si>
  <si>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</si>
  <si>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</si>
  <si>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</si>
  <si>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</si>
  <si>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</si>
  <si>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</si>
  <si>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</si>
  <si>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</si>
  <si>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</si>
  <si>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</si>
  <si>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</si>
  <si>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</si>
  <si>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</si>
  <si>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</si>
  <si>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</si>
  <si>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</si>
  <si>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</si>
  <si>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</si>
  <si>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</si>
  <si>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</si>
  <si>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</si>
  <si>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</si>
  <si>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</si>
  <si>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</si>
  <si>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</si>
  <si>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</si>
  <si>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</si>
  <si>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</si>
  <si>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</si>
  <si>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</si>
  <si>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</si>
  <si>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</si>
  <si>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</si>
  <si>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</si>
  <si>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</si>
  <si>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</si>
  <si>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</si>
  <si>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</si>
  <si>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</si>
  <si>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</si>
  <si>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</si>
  <si>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</si>
  <si>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</si>
  <si>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</si>
  <si>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</si>
  <si>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</si>
  <si>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</si>
  <si>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</si>
  <si>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</si>
  <si>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</si>
  <si>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</si>
  <si>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</si>
  <si>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</si>
  <si>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</si>
  <si>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</si>
  <si>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</si>
  <si>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</si>
  <si>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</si>
  <si>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</si>
  <si>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</si>
  <si>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</si>
  <si>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</si>
  <si>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</si>
  <si>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</si>
  <si>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</si>
  <si>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</si>
  <si>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</si>
  <si>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</si>
  <si>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</si>
  <si>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</si>
  <si>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</si>
  <si>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</si>
  <si>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</si>
  <si>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</si>
  <si>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</si>
  <si>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</si>
  <si>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</si>
  <si>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</si>
  <si>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</si>
  <si>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</si>
  <si>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</si>
  <si>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</si>
  <si>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</si>
  <si>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</si>
  <si>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</si>
  <si>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</si>
  <si>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</si>
  <si>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</si>
  <si>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</si>
  <si>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</si>
  <si>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</si>
  <si>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</si>
  <si>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</si>
  <si>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</si>
  <si>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</si>
  <si>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</si>
  <si>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</si>
  <si>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</si>
  <si>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</si>
  <si>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</si>
  <si>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</si>
  <si>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</si>
  <si>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</si>
  <si>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</si>
  <si>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</si>
  <si>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</si>
  <si>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</si>
  <si>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</si>
  <si>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</si>
  <si>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</si>
  <si>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</si>
  <si>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</si>
  <si>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</si>
  <si>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</si>
  <si>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</si>
  <si>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</si>
  <si>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</si>
  <si>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</si>
  <si>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</si>
  <si>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</si>
  <si>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</si>
  <si>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</si>
  <si>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</si>
  <si>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</si>
  <si>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</si>
  <si>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</si>
  <si>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</si>
  <si>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</si>
  <si>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</si>
  <si>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</si>
  <si>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</si>
  <si>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</si>
  <si>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</si>
  <si>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</si>
  <si>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</si>
  <si>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</si>
  <si>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</si>
  <si>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</si>
  <si>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</si>
  <si>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</si>
  <si>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</si>
  <si>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</si>
  <si>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</si>
  <si>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</si>
  <si>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</si>
  <si>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</si>
  <si>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</si>
  <si>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</si>
  <si>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</si>
  <si>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</si>
  <si>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</si>
  <si>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</si>
  <si>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</si>
  <si>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</si>
  <si>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</si>
  <si>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</si>
  <si>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</si>
  <si>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</si>
  <si>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</si>
  <si>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</si>
  <si>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</si>
  <si>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</si>
  <si>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</si>
  <si>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</si>
  <si>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</si>
  <si>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</si>
  <si>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</si>
  <si>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</si>
  <si>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</si>
  <si>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</si>
  <si>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</si>
  <si>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</si>
  <si>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</si>
  <si>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</si>
  <si>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</si>
  <si>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</si>
  <si>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</si>
  <si>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</si>
  <si>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</si>
  <si>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</si>
  <si>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</si>
  <si>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</si>
  <si>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</si>
  <si>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</si>
  <si>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</si>
  <si>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</si>
  <si>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</si>
  <si>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</si>
  <si>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</si>
  <si>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</si>
  <si>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</si>
  <si>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</si>
  <si>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</si>
  <si>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</si>
  <si>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</si>
  <si>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</si>
  <si>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</si>
  <si>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</si>
  <si>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</si>
  <si>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</si>
  <si>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</si>
  <si>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</si>
  <si>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</si>
  <si>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</si>
  <si>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</si>
  <si>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</si>
  <si>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</si>
  <si>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</si>
  <si>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</si>
  <si>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</si>
  <si>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</si>
  <si>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</si>
  <si>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</si>
  <si>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</si>
  <si>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</si>
  <si>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</si>
  <si>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</si>
  <si>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</si>
  <si>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</si>
  <si>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</si>
  <si>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</si>
  <si>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</si>
  <si>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</si>
  <si>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</si>
  <si>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</si>
  <si>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</si>
  <si>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</si>
  <si>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</si>
  <si>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</si>
  <si>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</si>
  <si>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</si>
  <si>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</si>
  <si>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</si>
  <si>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</si>
  <si>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</si>
  <si>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</si>
  <si>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</si>
  <si>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</si>
  <si>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</si>
  <si>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</si>
  <si>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</si>
  <si>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</si>
  <si>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</si>
  <si>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</si>
  <si>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</si>
  <si>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</si>
  <si>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</si>
  <si>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</si>
  <si>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</si>
  <si>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</si>
  <si>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</si>
  <si>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</si>
  <si>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</si>
  <si>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</si>
  <si>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</si>
  <si>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</si>
  <si>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</si>
  <si>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</si>
  <si>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</si>
  <si>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</si>
  <si>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</si>
  <si>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</si>
  <si>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</si>
  <si>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</si>
  <si>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</si>
  <si>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</si>
  <si>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</si>
  <si>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</si>
  <si>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</si>
  <si>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</si>
  <si>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</si>
  <si>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</si>
  <si>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</si>
  <si>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</si>
  <si>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</si>
  <si>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</si>
  <si>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</si>
  <si>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</si>
  <si>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</si>
  <si>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</si>
  <si>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</si>
  <si>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</si>
  <si>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</si>
  <si>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</si>
  <si>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</si>
  <si>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</si>
  <si>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</si>
  <si>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</si>
  <si>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</si>
  <si>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</si>
  <si>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</si>
  <si>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</si>
  <si>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</si>
  <si>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</si>
  <si>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</si>
  <si>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</si>
  <si>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</si>
  <si>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</si>
  <si>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</si>
  <si>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</si>
  <si>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</si>
  <si>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</si>
  <si>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</si>
  <si>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</si>
  <si>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</si>
  <si>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</si>
  <si>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</si>
  <si>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</si>
  <si>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</si>
  <si>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</si>
  <si>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</si>
  <si>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</si>
  <si>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</si>
  <si>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</si>
  <si>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</si>
  <si>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</si>
  <si>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</si>
  <si>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</si>
  <si>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</si>
  <si>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</si>
  <si>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</si>
  <si>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</si>
  <si>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</si>
  <si>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</si>
  <si>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</si>
  <si>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</si>
  <si>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</si>
  <si>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</si>
  <si>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</si>
  <si>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</si>
  <si>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</si>
  <si>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</si>
  <si>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</si>
  <si>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</si>
  <si>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</si>
  <si>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</si>
  <si>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</si>
  <si>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</si>
  <si>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</si>
  <si>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</si>
  <si>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</si>
  <si>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</si>
  <si>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</si>
  <si>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</si>
  <si>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</si>
  <si>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</si>
  <si>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</si>
  <si>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</si>
  <si>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</si>
  <si>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</si>
  <si>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</si>
  <si>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</si>
  <si>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</si>
  <si>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</si>
  <si>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</si>
  <si>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</si>
  <si>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</si>
  <si>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</si>
  <si>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</si>
  <si>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</si>
  <si>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</si>
  <si>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</si>
  <si>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</si>
  <si>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</si>
  <si>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</si>
  <si>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</si>
  <si>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</si>
  <si>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</si>
  <si>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</si>
  <si>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</si>
  <si>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</si>
  <si>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</si>
  <si>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</si>
  <si>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</si>
  <si>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</si>
  <si>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</si>
  <si>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</si>
  <si>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</si>
  <si>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</si>
  <si>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</si>
  <si>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</si>
  <si>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</si>
  <si>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</si>
  <si>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</si>
  <si>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</si>
  <si>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</si>
  <si>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</si>
  <si>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</si>
  <si>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</si>
  <si>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</si>
  <si>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</si>
  <si>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</si>
  <si>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</si>
  <si>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</si>
  <si>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</si>
  <si>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</si>
  <si>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</si>
  <si>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</si>
  <si>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</si>
  <si>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</si>
  <si>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</si>
  <si>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</si>
  <si>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</si>
  <si>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</si>
  <si>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</si>
  <si>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</si>
  <si>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</si>
  <si>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</si>
  <si>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</si>
  <si>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</si>
  <si>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</si>
  <si>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</si>
  <si>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</si>
  <si>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</si>
  <si>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</si>
  <si>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</si>
  <si>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</si>
  <si>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</si>
  <si>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</si>
  <si>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</si>
  <si>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</si>
  <si>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</si>
  <si>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</si>
  <si>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</si>
  <si>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</si>
  <si>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</si>
  <si>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</si>
  <si>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</si>
  <si>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</si>
  <si>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</si>
  <si>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</si>
  <si>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</si>
  <si>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</si>
  <si>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</si>
  <si>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</si>
  <si>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</si>
  <si>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</si>
  <si>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</si>
  <si>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</si>
  <si>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</si>
  <si>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</si>
  <si>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</si>
  <si>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</si>
  <si>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</si>
  <si>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</si>
  <si>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</si>
  <si>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</si>
  <si>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</si>
  <si>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</si>
  <si>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</si>
  <si>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</si>
  <si>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</si>
  <si>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</si>
  <si>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</si>
  <si>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</si>
  <si>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</si>
  <si>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</si>
  <si>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</si>
  <si>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</si>
  <si>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</si>
  <si>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</si>
  <si>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</si>
  <si>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</si>
  <si>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</si>
  <si>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</si>
  <si>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</si>
  <si>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</si>
  <si>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</si>
  <si>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</si>
  <si>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</si>
  <si>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</si>
  <si>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</si>
  <si>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</si>
  <si>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</si>
  <si>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</si>
  <si>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</si>
  <si>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</si>
  <si>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</si>
  <si>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</si>
  <si>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</si>
  <si>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</si>
  <si>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</si>
  <si>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</si>
  <si>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</si>
  <si>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</si>
  <si>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</si>
  <si>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</si>
  <si>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</si>
  <si>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</si>
  <si>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</si>
  <si>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</si>
  <si>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</si>
  <si>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</si>
  <si>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</si>
  <si>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</si>
  <si>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</si>
  <si>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</si>
  <si>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</si>
  <si>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</si>
  <si>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</si>
  <si>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</si>
  <si>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</si>
  <si>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</si>
  <si>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</si>
  <si>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</si>
  <si>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</si>
  <si>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</si>
  <si>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</si>
  <si>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</si>
  <si>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</si>
  <si>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</si>
  <si>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</si>
  <si>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</si>
  <si>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</si>
  <si>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</si>
  <si>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</si>
  <si>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</si>
  <si>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</si>
  <si>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</si>
  <si>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</si>
  <si>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</si>
  <si>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</si>
  <si>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</si>
  <si>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</si>
  <si>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</si>
  <si>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</si>
  <si>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</si>
  <si>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</si>
  <si>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</si>
  <si>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</si>
  <si>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</si>
  <si>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</si>
  <si>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</si>
  <si>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</si>
  <si>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</si>
  <si>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</si>
  <si>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</si>
  <si>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</si>
  <si>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</si>
  <si>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</si>
  <si>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</si>
  <si>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</si>
  <si>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</si>
  <si>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</si>
  <si>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</si>
  <si>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</si>
  <si>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</si>
  <si>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</si>
  <si>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</si>
  <si>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</si>
  <si>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</si>
  <si>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</si>
  <si>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</si>
  <si>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</si>
  <si>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</si>
  <si>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</si>
  <si>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</si>
  <si>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</si>
  <si>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</si>
  <si>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</si>
  <si>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</si>
  <si>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</si>
  <si>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</si>
  <si>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</si>
  <si>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</si>
  <si>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</si>
  <si>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</si>
  <si>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</si>
  <si>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</si>
  <si>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</si>
  <si>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</si>
  <si>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</si>
  <si>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</si>
  <si>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</si>
  <si>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</si>
  <si>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</si>
  <si>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</si>
  <si>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</si>
  <si>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</si>
  <si>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</si>
  <si>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</si>
  <si>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</si>
  <si>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</si>
  <si>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</si>
  <si>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</si>
  <si>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</si>
  <si>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</si>
  <si>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</si>
  <si>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</si>
  <si>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</si>
  <si>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</si>
  <si>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</si>
  <si>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</si>
  <si>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</si>
  <si>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</si>
  <si>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</si>
  <si>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</si>
  <si>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</si>
  <si>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</si>
  <si>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</si>
  <si>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</si>
  <si>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</si>
  <si>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</si>
  <si>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</si>
  <si>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</si>
  <si>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</si>
  <si>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</si>
  <si>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</si>
  <si>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</si>
  <si>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</si>
  <si>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</si>
  <si>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</si>
  <si>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</si>
  <si>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</si>
  <si>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</si>
  <si>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</si>
  <si>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</si>
  <si>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</si>
  <si>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</si>
  <si>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</si>
  <si>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</si>
  <si>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</si>
  <si>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</si>
  <si>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</si>
  <si>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</si>
  <si>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</si>
  <si>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</si>
  <si>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</si>
  <si>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</si>
  <si>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</si>
  <si>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</si>
  <si>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</si>
  <si>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</si>
  <si>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</si>
  <si>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</si>
  <si>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</si>
  <si>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</si>
  <si>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</si>
  <si>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</si>
  <si>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</si>
  <si>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</si>
  <si>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</si>
  <si>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</si>
  <si>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</si>
  <si>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</si>
  <si>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</si>
  <si>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</si>
  <si>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</si>
  <si>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</si>
  <si>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</si>
  <si>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</si>
  <si>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</si>
  <si>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</si>
  <si>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</si>
  <si>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</si>
  <si>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</si>
  <si>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</si>
  <si>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</si>
  <si>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</si>
  <si>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</si>
  <si>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</si>
  <si>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</si>
  <si>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</si>
  <si>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</si>
  <si>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</si>
  <si>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</si>
  <si>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</si>
  <si>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</si>
  <si>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</si>
  <si>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</si>
  <si>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</si>
  <si>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</si>
  <si>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</si>
  <si>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</si>
  <si>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</si>
  <si>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</si>
  <si>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</si>
  <si>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</si>
  <si>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</si>
  <si>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</si>
  <si>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</si>
  <si>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</si>
  <si>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</si>
  <si>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</si>
  <si>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</si>
  <si>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</si>
  <si>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</si>
  <si>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</si>
  <si>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</si>
  <si>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</si>
  <si>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</si>
  <si>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</si>
  <si>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</si>
  <si>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</si>
  <si>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</si>
  <si>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</si>
  <si>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</si>
  <si>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</si>
  <si>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</si>
  <si>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</si>
  <si>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</si>
  <si>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</si>
  <si>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</si>
  <si>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</si>
  <si>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</si>
  <si>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</si>
  <si>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</si>
  <si>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</si>
  <si>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</si>
  <si>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</si>
  <si>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</si>
  <si>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</si>
  <si>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</si>
  <si>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</si>
  <si>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</si>
  <si>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</si>
  <si>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</si>
  <si>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</si>
  <si>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</si>
  <si>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</si>
  <si>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</si>
  <si>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</si>
  <si>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</si>
  <si>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</si>
  <si>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</si>
  <si>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</si>
  <si>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</si>
  <si>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</si>
  <si>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</si>
  <si>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</si>
  <si>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</si>
  <si>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</si>
  <si>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</si>
  <si>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</si>
  <si>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</si>
  <si>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</si>
  <si>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</si>
  <si>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</si>
  <si>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</si>
  <si>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</si>
  <si>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</si>
  <si>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</si>
  <si>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</si>
  <si>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</si>
  <si>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</si>
  <si>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</si>
  <si>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</si>
  <si>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</si>
  <si>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</si>
  <si>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</si>
  <si>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</si>
  <si>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</si>
  <si>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</si>
  <si>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</si>
  <si>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</si>
  <si>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</si>
  <si>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</si>
  <si>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</si>
  <si>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</si>
  <si>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</si>
  <si>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</si>
  <si>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</si>
  <si>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</si>
  <si>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</si>
  <si>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</si>
  <si>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</si>
  <si>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</si>
  <si>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</si>
  <si>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</si>
  <si>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</si>
  <si>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</si>
  <si>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</si>
  <si>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</si>
  <si>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</si>
  <si>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</si>
  <si>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</si>
  <si>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</si>
  <si>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</si>
  <si>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</si>
  <si>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</si>
  <si>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</si>
  <si>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</si>
  <si>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</si>
  <si>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</si>
  <si>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</si>
  <si>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</si>
  <si>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</si>
  <si>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</si>
  <si>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</si>
  <si>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</si>
  <si>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</si>
  <si>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</si>
  <si>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</si>
  <si>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</si>
  <si>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</si>
  <si>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</si>
  <si>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</si>
  <si>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</si>
  <si>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</si>
  <si>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</si>
  <si>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</si>
  <si>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</si>
  <si>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</si>
  <si>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</si>
  <si>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</si>
  <si>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</si>
  <si>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</si>
  <si>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</si>
  <si>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</si>
  <si>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</si>
  <si>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</si>
  <si>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</si>
  <si>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</si>
  <si>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</si>
  <si>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</si>
  <si>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</si>
  <si>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</si>
  <si>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</si>
  <si>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</si>
  <si>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</si>
  <si>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</si>
  <si>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</si>
  <si>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</si>
  <si>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</si>
  <si>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</si>
  <si>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</si>
  <si>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</si>
  <si>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</si>
  <si>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</si>
  <si>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</si>
  <si>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</si>
  <si>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</si>
  <si>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</si>
  <si>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</si>
  <si>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</si>
  <si>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</si>
  <si>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</si>
  <si>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</si>
  <si>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</si>
  <si>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</si>
  <si>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</si>
  <si>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</si>
  <si>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</si>
  <si>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</si>
  <si>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</si>
  <si>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</si>
  <si>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</si>
  <si>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</si>
  <si>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</si>
  <si>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</si>
  <si>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</si>
  <si>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</si>
  <si>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</si>
  <si>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</si>
  <si>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</si>
  <si>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</si>
  <si>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</si>
  <si>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</si>
  <si>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</si>
  <si>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</si>
  <si>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</si>
  <si>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</si>
  <si>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</si>
  <si>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</si>
  <si>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</si>
  <si>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</si>
  <si>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</si>
  <si>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</si>
  <si>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</si>
  <si>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</si>
  <si>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</si>
  <si>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</si>
  <si>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</si>
  <si>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</si>
  <si>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</si>
  <si>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</si>
  <si>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</si>
  <si>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</si>
  <si>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</si>
  <si>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</si>
  <si>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</si>
  <si>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</si>
  <si>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</si>
  <si>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</si>
  <si>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</si>
  <si>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</si>
  <si>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</si>
  <si>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</si>
  <si>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</si>
  <si>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</si>
  <si>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</si>
  <si>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</si>
  <si>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</si>
  <si>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</si>
  <si>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</si>
  <si>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</si>
  <si>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</si>
  <si>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</si>
  <si>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</si>
  <si>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</si>
  <si>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</si>
  <si>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</si>
  <si>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</si>
  <si>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</si>
  <si>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</si>
  <si>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</si>
  <si>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</si>
  <si>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</si>
  <si>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</si>
  <si>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</si>
  <si>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</si>
  <si>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</si>
  <si>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</si>
  <si>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</si>
  <si>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</si>
  <si>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</si>
  <si>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</si>
  <si>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</si>
  <si>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</si>
  <si>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</si>
  <si>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</si>
  <si>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</si>
  <si>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</si>
  <si>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</si>
  <si>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</si>
  <si>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</si>
  <si>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</si>
  <si>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</si>
  <si>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</si>
  <si>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</si>
  <si>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</si>
  <si>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</si>
  <si>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</si>
  <si>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</si>
  <si>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</si>
  <si>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</si>
  <si>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</si>
  <si>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</si>
  <si>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</si>
  <si>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</si>
  <si>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</si>
  <si>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</si>
  <si>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</si>
  <si>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</si>
  <si>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</si>
  <si>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</si>
  <si>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</si>
  <si>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</si>
  <si>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</si>
  <si>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</si>
  <si>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</si>
  <si>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</si>
  <si>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</si>
  <si>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</si>
  <si>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</si>
  <si>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</si>
  <si>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</si>
  <si>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</si>
  <si>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</si>
  <si>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</si>
  <si>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</si>
  <si>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</si>
  <si>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</si>
  <si>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</si>
  <si>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</si>
  <si>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</si>
  <si>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</si>
  <si>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</si>
  <si>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</si>
  <si>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</si>
  <si>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</si>
  <si>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</si>
  <si>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</si>
  <si>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</si>
  <si>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</si>
  <si>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</si>
  <si>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</si>
  <si>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</si>
  <si>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</si>
  <si>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</si>
  <si>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</si>
  <si>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</si>
  <si>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</si>
  <si>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</si>
  <si>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</si>
  <si>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</si>
  <si>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</si>
  <si>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</si>
  <si>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</si>
  <si>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</si>
  <si>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</si>
  <si>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</si>
  <si>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</si>
  <si>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</si>
  <si>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</si>
  <si>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</si>
  <si>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</si>
  <si>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</si>
  <si>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</si>
  <si>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</si>
  <si>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</si>
  <si>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</si>
  <si>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</si>
  <si>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</si>
  <si>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</si>
  <si>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</si>
  <si>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</si>
  <si>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</si>
  <si>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</si>
  <si>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</si>
  <si>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</si>
  <si>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</si>
  <si>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</si>
  <si>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</si>
  <si>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</si>
  <si>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</si>
  <si>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</si>
  <si>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</si>
  <si>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</si>
  <si>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</si>
  <si>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</si>
  <si>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</si>
  <si>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</si>
  <si>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</si>
  <si>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</si>
  <si>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</si>
  <si>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</si>
  <si>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</si>
  <si>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</si>
  <si>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</si>
  <si>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</si>
  <si>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</si>
  <si>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</si>
  <si>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</si>
  <si>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</si>
  <si>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</si>
  <si>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</si>
  <si>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</si>
  <si>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</si>
  <si>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</si>
  <si>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</si>
  <si>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</si>
  <si>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</si>
  <si>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</si>
  <si>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</si>
  <si>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</si>
  <si>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</si>
  <si>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</si>
  <si>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</si>
  <si>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</si>
  <si>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</si>
  <si>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</si>
  <si>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</si>
  <si>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</si>
  <si>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</si>
  <si>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</si>
  <si>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</si>
  <si>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</si>
  <si>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</si>
  <si>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</si>
  <si>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</si>
  <si>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</si>
  <si>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</si>
  <si>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</si>
  <si>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</si>
  <si>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</si>
  <si>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</si>
  <si>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</si>
  <si>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</si>
  <si>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</si>
  <si>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</si>
  <si>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</si>
  <si>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</si>
  <si>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</si>
  <si>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</si>
  <si>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</si>
  <si>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</si>
  <si>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</si>
  <si>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</si>
  <si>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</si>
  <si>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</si>
  <si>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</si>
  <si>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</si>
  <si>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</si>
  <si>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</si>
  <si>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</si>
  <si>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</si>
  <si>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</si>
  <si>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</si>
  <si>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</si>
  <si>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</si>
  <si>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</si>
  <si>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</si>
  <si>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</si>
  <si>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</si>
  <si>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</si>
  <si>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</si>
  <si>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</si>
  <si>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</si>
  <si>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</si>
  <si>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</si>
  <si>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</si>
  <si>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</si>
  <si>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</si>
  <si>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</si>
  <si>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</si>
  <si>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</si>
  <si>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</si>
  <si>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</si>
  <si>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</si>
  <si>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</si>
  <si>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</si>
  <si>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</si>
  <si>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</si>
  <si>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</si>
  <si>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</si>
  <si>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</si>
  <si>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</si>
  <si>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</si>
  <si>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</si>
  <si>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</si>
  <si>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</si>
  <si>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</si>
  <si>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</si>
  <si>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</si>
  <si>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</si>
  <si>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</si>
  <si>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</si>
  <si>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</si>
  <si>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</si>
  <si>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</si>
  <si>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</si>
  <si>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</si>
  <si>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</si>
  <si>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</si>
  <si>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</si>
  <si>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</si>
  <si>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</si>
  <si>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</si>
  <si>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</si>
  <si>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</si>
  <si>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</si>
  <si>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</si>
  <si>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</si>
  <si>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</si>
  <si>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</si>
  <si>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</si>
  <si>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</si>
  <si>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</si>
  <si>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</si>
  <si>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</si>
  <si>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</si>
  <si>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</si>
  <si>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</si>
  <si>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</si>
  <si>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</si>
  <si>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</si>
  <si>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</si>
  <si>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</si>
  <si>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</si>
  <si>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</si>
  <si>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</si>
  <si>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</si>
  <si>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</si>
  <si>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</si>
  <si>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</si>
  <si>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</si>
  <si>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</si>
  <si>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</si>
  <si>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</si>
  <si>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</si>
  <si>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</si>
  <si>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</si>
  <si>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</si>
  <si>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</si>
  <si>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</si>
  <si>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</si>
  <si>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</si>
  <si>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</si>
  <si>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</si>
  <si>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</si>
  <si>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</si>
  <si>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</si>
  <si>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</si>
  <si>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</si>
  <si>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</si>
  <si>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</si>
  <si>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</si>
  <si>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</si>
  <si>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</si>
  <si>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</si>
  <si>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</si>
  <si>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</si>
  <si>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</si>
  <si>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</si>
  <si>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</si>
  <si>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</si>
  <si>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</si>
  <si>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</si>
  <si>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</si>
  <si>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</si>
  <si>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</si>
  <si>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</si>
  <si>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</si>
  <si>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</si>
  <si>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</si>
  <si>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</si>
  <si>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</si>
  <si>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</si>
  <si>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</si>
  <si>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</si>
  <si>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</si>
  <si>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</si>
  <si>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</si>
  <si>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</si>
  <si>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</si>
  <si>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</si>
  <si>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</si>
  <si>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</si>
  <si>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</si>
  <si>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</si>
  <si>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</si>
  <si>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</si>
  <si>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</si>
  <si>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</si>
  <si>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</si>
  <si>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</si>
  <si>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</si>
  <si>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</si>
  <si>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</si>
  <si>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</si>
  <si>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</si>
  <si>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</si>
  <si>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</si>
  <si>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</si>
  <si>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</si>
  <si>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</si>
  <si>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</si>
  <si>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</si>
  <si>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</si>
  <si>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</si>
  <si>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</si>
  <si>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</si>
  <si>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</si>
  <si>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</si>
  <si>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</si>
  <si>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</si>
  <si>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</si>
  <si>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</si>
  <si>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</si>
  <si>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</si>
  <si>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</si>
  <si>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</si>
  <si>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</si>
  <si>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</si>
  <si>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</si>
  <si>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</si>
  <si>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</si>
  <si>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</si>
  <si>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</si>
  <si>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</si>
  <si>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</si>
  <si>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</si>
  <si>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</si>
  <si>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</si>
  <si>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</si>
  <si>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</si>
  <si>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</si>
  <si>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</si>
  <si>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</si>
  <si>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</si>
  <si>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</si>
  <si>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</si>
  <si>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</si>
  <si>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</si>
  <si>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</si>
  <si>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</si>
  <si>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</si>
  <si>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</si>
  <si>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</si>
  <si>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</si>
  <si>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</si>
  <si>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</si>
  <si>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</si>
  <si>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</si>
  <si>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</si>
  <si>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</si>
  <si>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</si>
  <si>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</si>
  <si>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</si>
  <si>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</si>
  <si>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</si>
  <si>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</si>
  <si>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</si>
  <si>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</si>
  <si>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</si>
  <si>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</si>
  <si>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</si>
  <si>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</si>
  <si>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</si>
  <si>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</si>
  <si>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</si>
  <si>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</si>
  <si>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</si>
  <si>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</si>
  <si>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</si>
  <si>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</si>
  <si>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</si>
  <si>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</si>
  <si>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</si>
  <si>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</si>
  <si>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</si>
  <si>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</si>
  <si>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</si>
  <si>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</si>
  <si>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</si>
  <si>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</si>
  <si>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</si>
  <si>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</si>
  <si>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</si>
  <si>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</si>
  <si>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</si>
  <si>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</si>
  <si>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</si>
  <si>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</si>
  <si>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</si>
  <si>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</si>
  <si>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</si>
  <si>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</si>
  <si>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</si>
  <si>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</si>
  <si>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</si>
  <si>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</si>
  <si>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</si>
  <si>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</si>
  <si>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</si>
  <si>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</si>
  <si>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</si>
  <si>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</si>
  <si>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</si>
  <si>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</si>
  <si>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</si>
  <si>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</si>
  <si>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</si>
  <si>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</si>
  <si>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</si>
  <si>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</si>
  <si>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</si>
  <si>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</si>
  <si>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</si>
  <si>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</si>
  <si>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</si>
  <si>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</si>
  <si>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</si>
  <si>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</si>
  <si>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</si>
  <si>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</si>
  <si>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</si>
  <si>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</si>
  <si>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</si>
  <si>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</si>
  <si>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</si>
  <si>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</si>
  <si>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</si>
  <si>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</si>
  <si>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</si>
  <si>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</si>
  <si>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</si>
  <si>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</si>
  <si>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</si>
  <si>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</si>
  <si>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</si>
  <si>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</si>
  <si>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</si>
  <si>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</si>
  <si>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</si>
  <si>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</si>
  <si>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</si>
  <si>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</si>
  <si>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</si>
  <si>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</si>
  <si>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</si>
  <si>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</si>
  <si>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</si>
  <si>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</si>
  <si>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</si>
  <si>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</si>
  <si>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</si>
  <si>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</si>
  <si>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</si>
  <si>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</si>
  <si>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</si>
  <si>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</si>
  <si>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</si>
  <si>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</si>
  <si>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</si>
  <si>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</si>
  <si>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</si>
  <si>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</si>
  <si>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</si>
  <si>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</si>
  <si>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</si>
  <si>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</si>
  <si>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</si>
  <si>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</si>
  <si>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</si>
  <si>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</si>
  <si>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</si>
  <si>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</si>
  <si>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</si>
  <si>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</si>
  <si>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</si>
  <si>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</si>
  <si>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</si>
  <si>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</si>
  <si>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</si>
  <si>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</si>
  <si>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</si>
  <si>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</si>
  <si>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</si>
  <si>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</si>
  <si>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</si>
  <si>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</si>
  <si>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</si>
  <si>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</si>
  <si>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</si>
  <si>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</si>
  <si>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</si>
  <si>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</si>
  <si>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</si>
  <si>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</si>
  <si>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</si>
  <si>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</si>
  <si>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</si>
  <si>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</si>
  <si>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</si>
  <si>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</si>
  <si>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</si>
  <si>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</si>
  <si>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</si>
  <si>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</si>
  <si>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</si>
  <si>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</si>
  <si>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</si>
  <si>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</si>
  <si>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</si>
  <si>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</si>
  <si>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</si>
  <si>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</si>
  <si>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</si>
  <si>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</si>
  <si>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</si>
  <si>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</si>
  <si>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</si>
  <si>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</si>
  <si>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</si>
  <si>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</si>
  <si>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</si>
  <si>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</si>
  <si>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</si>
  <si>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</si>
  <si>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</si>
  <si>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</si>
  <si>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</si>
  <si>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</si>
  <si>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</si>
  <si>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</si>
  <si>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</si>
  <si>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</si>
  <si>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</si>
  <si>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</si>
  <si>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</si>
  <si>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</si>
  <si>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</si>
  <si>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</si>
  <si>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</si>
  <si>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</si>
  <si>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</si>
  <si>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</si>
  <si>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</si>
  <si>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</si>
  <si>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</si>
  <si>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</si>
  <si>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</si>
  <si>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</si>
  <si>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</si>
  <si>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</si>
  <si>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</si>
  <si>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</si>
  <si>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</si>
  <si>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</si>
  <si>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</si>
  <si>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</si>
  <si>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</si>
  <si>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</si>
  <si>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</si>
  <si>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</si>
  <si>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</si>
  <si>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</si>
  <si>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</si>
  <si>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</si>
  <si>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</si>
  <si>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</si>
  <si>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</si>
  <si>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</si>
  <si>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</si>
  <si>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</si>
  <si>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</si>
  <si>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</si>
  <si>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</si>
  <si>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</si>
  <si>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</si>
  <si>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</si>
  <si>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</si>
  <si>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</si>
  <si>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</si>
  <si>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</si>
  <si>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</si>
  <si>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</si>
  <si>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</si>
  <si>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</si>
  <si>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</si>
  <si>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</si>
  <si>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</si>
  <si>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</si>
  <si>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</si>
  <si>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</si>
  <si>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</si>
  <si>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</si>
  <si>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</si>
  <si>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</si>
  <si>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</si>
  <si>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</si>
  <si>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</si>
  <si>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</si>
  <si>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</si>
  <si>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</si>
  <si>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</si>
  <si>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</si>
  <si>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</si>
  <si>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</si>
  <si>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</si>
  <si>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</si>
  <si>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</si>
  <si>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</si>
  <si>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</si>
  <si>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</si>
  <si>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</si>
  <si>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</si>
  <si>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</si>
  <si>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</si>
  <si>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</si>
  <si>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</si>
  <si>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</si>
  <si>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</si>
  <si>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</si>
  <si>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</si>
  <si>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</si>
  <si>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</si>
  <si>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</si>
  <si>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</si>
  <si>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</si>
  <si>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</si>
  <si>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</si>
  <si>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</si>
  <si>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</si>
  <si>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</si>
  <si>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</si>
  <si>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</si>
  <si>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</si>
  <si>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</si>
  <si>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</si>
  <si>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</si>
  <si>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</si>
  <si>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</si>
  <si>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</si>
  <si>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</si>
  <si>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</si>
  <si>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</si>
  <si>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</si>
  <si>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</si>
  <si>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</si>
  <si>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</si>
  <si>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</si>
  <si>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</si>
  <si>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</si>
  <si>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</si>
  <si>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</si>
  <si>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</si>
  <si>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</si>
  <si>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</si>
  <si>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</si>
  <si>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</si>
  <si>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</si>
  <si>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</si>
  <si>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</si>
  <si>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</si>
  <si>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</si>
  <si>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</si>
  <si>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</si>
  <si>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</si>
  <si>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</si>
  <si>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</si>
  <si>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</si>
  <si>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</si>
  <si>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</si>
  <si>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</si>
  <si>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</si>
  <si>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</si>
  <si>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</si>
  <si>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</si>
  <si>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</si>
  <si>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</si>
  <si>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</si>
  <si>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</si>
  <si>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</si>
  <si>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</si>
  <si>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</si>
  <si>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</si>
  <si>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</si>
  <si>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</si>
  <si>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</si>
  <si>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</si>
  <si>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</si>
  <si>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</si>
  <si>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</si>
  <si>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</si>
  <si>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</si>
  <si>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</si>
  <si>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</si>
  <si>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</si>
  <si>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</si>
  <si>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</si>
  <si>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</si>
  <si>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</si>
  <si>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</si>
  <si>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</si>
  <si>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</si>
  <si>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</si>
  <si>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</si>
  <si>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</si>
  <si>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</si>
  <si>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</si>
  <si>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</si>
  <si>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</si>
  <si>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</si>
  <si>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</si>
  <si>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</si>
  <si>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</si>
  <si>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</si>
  <si>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</si>
  <si>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</si>
  <si>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</si>
  <si>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</si>
  <si>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</si>
  <si>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</si>
  <si>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</si>
  <si>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</si>
  <si>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</si>
  <si>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</si>
  <si>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</si>
  <si>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</si>
  <si>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</si>
  <si>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</si>
  <si>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</si>
  <si>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</si>
  <si>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</si>
  <si>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</si>
  <si>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</si>
  <si>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</si>
  <si>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</si>
  <si>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</si>
  <si>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</si>
  <si>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</si>
  <si>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</si>
  <si>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</si>
  <si>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</si>
  <si>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</si>
  <si>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</si>
  <si>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</si>
  <si>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</si>
  <si>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</si>
  <si>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</si>
  <si>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</si>
  <si>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</si>
  <si>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</si>
  <si>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</si>
  <si>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</si>
  <si>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</si>
  <si>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</si>
  <si>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</si>
  <si>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</si>
  <si>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</si>
  <si>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</si>
  <si>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</si>
  <si>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</si>
  <si>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</si>
  <si>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</si>
  <si>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</si>
  <si>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</si>
  <si>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</si>
  <si>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</si>
  <si>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</si>
  <si>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</si>
  <si>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</si>
  <si>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</si>
  <si>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</si>
  <si>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</si>
  <si>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</si>
  <si>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</si>
  <si>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</si>
  <si>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</si>
  <si>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</si>
  <si>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</si>
  <si>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</si>
  <si>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</si>
  <si>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</si>
  <si>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</si>
  <si>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</si>
  <si>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</si>
  <si>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</si>
  <si>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</si>
  <si>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</si>
  <si>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</si>
  <si>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</si>
  <si>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</si>
  <si>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</si>
  <si>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</si>
  <si>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</si>
  <si>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</si>
  <si>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</si>
  <si>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</si>
  <si>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</si>
  <si>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</si>
  <si>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</si>
  <si>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</si>
  <si>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</si>
  <si>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</si>
  <si>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</si>
  <si>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</si>
  <si>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</si>
  <si>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</si>
  <si>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</si>
  <si>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</si>
  <si>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</si>
  <si>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</si>
  <si>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</si>
  <si>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</si>
  <si>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</si>
  <si>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</si>
  <si>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</si>
  <si>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</si>
  <si>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</si>
  <si>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</si>
  <si>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</si>
  <si>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</si>
  <si>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</si>
  <si>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</si>
  <si>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</si>
  <si>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</si>
  <si>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</si>
  <si>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</si>
  <si>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</si>
  <si>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</si>
  <si>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</si>
  <si>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</si>
  <si>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</si>
  <si>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</si>
  <si>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</si>
  <si>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</si>
  <si>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</si>
  <si>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</si>
  <si>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</si>
  <si>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</si>
  <si>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</si>
  <si>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</si>
  <si>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</si>
  <si>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</si>
  <si>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</si>
  <si>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</si>
  <si>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</si>
  <si>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</si>
  <si>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</si>
  <si>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</si>
  <si>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</si>
  <si>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</si>
  <si>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</si>
  <si>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</si>
  <si>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</si>
  <si>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</si>
  <si>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</si>
  <si>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</si>
  <si>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</si>
  <si>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</si>
  <si>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</si>
  <si>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</si>
  <si>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</si>
  <si>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</si>
  <si>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</si>
  <si>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</si>
  <si>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</si>
  <si>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</si>
  <si>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</si>
  <si>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</si>
  <si>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</si>
  <si>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</si>
  <si>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</si>
  <si>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</si>
  <si>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</si>
  <si>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</si>
  <si>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</si>
  <si>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</si>
  <si>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</si>
  <si>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</si>
  <si>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</si>
  <si>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</si>
  <si>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</si>
  <si>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</si>
  <si>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</si>
  <si>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</si>
  <si>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</si>
  <si>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</si>
  <si>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</si>
  <si>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</si>
  <si>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</si>
  <si>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</si>
  <si>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</si>
  <si>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</si>
  <si>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</si>
  <si>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</si>
  <si>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</si>
  <si>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</si>
  <si>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</si>
  <si>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</si>
  <si>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</si>
  <si>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</si>
  <si>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</si>
  <si>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</si>
  <si>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</si>
  <si>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</si>
  <si>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</si>
  <si>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</si>
  <si>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</si>
  <si>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</si>
  <si>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</si>
  <si>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</si>
  <si>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</si>
  <si>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</si>
  <si>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</si>
  <si>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</si>
  <si>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</si>
  <si>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</si>
  <si>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</si>
  <si>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</si>
  <si>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</si>
  <si>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</si>
  <si>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</si>
  <si>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</si>
  <si>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</si>
  <si>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</si>
  <si>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</si>
  <si>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</si>
  <si>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</si>
  <si>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</si>
  <si>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</si>
  <si>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</si>
  <si>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</si>
  <si>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</si>
  <si>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</si>
  <si>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</si>
  <si>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</si>
  <si>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</si>
  <si>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</si>
  <si>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</si>
  <si>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</si>
  <si>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</si>
  <si>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</si>
  <si>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</si>
  <si>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</si>
  <si>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</si>
  <si>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</si>
  <si>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</si>
  <si>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</si>
  <si>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</si>
  <si>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</si>
  <si>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</si>
  <si>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</si>
  <si>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</si>
  <si>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</si>
  <si>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</si>
  <si>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</si>
  <si>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</si>
  <si>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</si>
  <si>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</si>
  <si>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</si>
  <si>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</si>
  <si>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</si>
  <si>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</si>
  <si>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</si>
  <si>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</si>
  <si>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</si>
  <si>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</si>
  <si>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</si>
  <si>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</si>
  <si>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</si>
  <si>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</si>
  <si>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</si>
  <si>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</si>
  <si>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</si>
  <si>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</si>
  <si>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</si>
  <si>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</si>
  <si>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</si>
  <si>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</si>
  <si>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</si>
  <si>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</si>
  <si>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</si>
  <si>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</si>
  <si>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</si>
  <si>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</si>
  <si>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</si>
  <si>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</si>
  <si>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</si>
  <si>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</si>
  <si>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</si>
  <si>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</si>
  <si>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</si>
  <si>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</si>
  <si>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</si>
  <si>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</si>
  <si>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</si>
  <si>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</si>
  <si>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</si>
  <si>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</si>
  <si>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</si>
  <si>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</si>
  <si>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</si>
  <si>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</si>
  <si>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</si>
  <si>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</si>
  <si>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</si>
  <si>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</si>
  <si>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</si>
  <si>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</si>
  <si>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</si>
  <si>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</si>
  <si>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</si>
  <si>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</si>
  <si>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</si>
  <si>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</si>
  <si>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</si>
  <si>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</si>
  <si>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</si>
  <si>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</si>
  <si>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</si>
  <si>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</si>
  <si>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</si>
  <si>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</si>
  <si>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</si>
  <si>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</si>
  <si>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</si>
  <si>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</si>
  <si>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</si>
  <si>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</si>
  <si>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</si>
  <si>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</si>
  <si>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</si>
  <si>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</si>
  <si>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</si>
  <si>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</si>
  <si>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</si>
  <si>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</si>
  <si>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</si>
  <si>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</si>
  <si>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</si>
  <si>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</si>
  <si>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</si>
  <si>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</si>
  <si>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</si>
  <si>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</si>
  <si>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</si>
  <si>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</si>
  <si>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</si>
  <si>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</si>
  <si>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</si>
  <si>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</si>
  <si>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</si>
  <si>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</si>
  <si>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</si>
  <si>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</si>
  <si>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</si>
  <si>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</si>
  <si>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</si>
  <si>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</si>
  <si>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</si>
  <si>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</si>
  <si>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</si>
  <si>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</si>
  <si>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</si>
  <si>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</si>
  <si>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</si>
  <si>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</si>
  <si>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</si>
  <si>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</si>
  <si>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</si>
  <si>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</si>
  <si>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</si>
  <si>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</si>
  <si>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</si>
  <si>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</si>
  <si>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</si>
  <si>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</si>
  <si>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</si>
  <si>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</si>
  <si>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</si>
  <si>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</si>
  <si>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</si>
  <si>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</si>
  <si>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</si>
  <si>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</si>
  <si>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</si>
  <si>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</si>
  <si>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</si>
  <si>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</si>
  <si>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</si>
  <si>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</si>
  <si>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</si>
  <si>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</si>
  <si>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</si>
  <si>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</si>
  <si>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</si>
  <si>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</si>
  <si>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</si>
  <si>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</si>
  <si>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</si>
  <si>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</si>
  <si>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</si>
  <si>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</si>
  <si>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</si>
  <si>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</si>
  <si>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</si>
  <si>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</si>
  <si>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</si>
  <si>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</si>
  <si>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</si>
  <si>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</si>
  <si>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</si>
  <si>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</si>
  <si>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</si>
  <si>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</si>
  <si>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</si>
  <si>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</si>
  <si>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</si>
  <si>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</si>
  <si>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</si>
  <si>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</si>
  <si>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</si>
  <si>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</si>
  <si>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</si>
  <si>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</si>
  <si>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</si>
  <si>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</si>
  <si>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</si>
  <si>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</si>
  <si>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</si>
  <si>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</si>
  <si>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</si>
  <si>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</si>
  <si>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</si>
  <si>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</si>
  <si>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</si>
  <si>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</si>
  <si>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</si>
  <si>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</si>
  <si>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</si>
  <si>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</si>
  <si>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</si>
  <si>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</si>
  <si>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</si>
  <si>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</si>
  <si>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</si>
  <si>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</si>
  <si>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</si>
  <si>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</si>
  <si>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</si>
  <si>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</si>
  <si>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</si>
  <si>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</si>
  <si>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</si>
  <si>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</si>
  <si>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</si>
  <si>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</si>
  <si>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</si>
  <si>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</si>
  <si>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</si>
  <si>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</si>
  <si>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</si>
  <si>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</si>
  <si>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</si>
  <si>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</si>
  <si>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</si>
  <si>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</si>
  <si>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</si>
  <si>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</si>
  <si>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</si>
  <si>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</si>
  <si>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</si>
  <si>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</si>
  <si>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</si>
  <si>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</si>
  <si>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</si>
  <si>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</si>
  <si>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</si>
  <si>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</si>
  <si>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</si>
  <si>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</si>
  <si>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</si>
  <si>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</si>
  <si>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</si>
  <si>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</si>
  <si>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</si>
  <si>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</si>
  <si>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</si>
  <si>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</si>
  <si>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</si>
  <si>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</si>
  <si>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</si>
  <si>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</si>
  <si>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</si>
  <si>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</si>
  <si>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</si>
  <si>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</si>
  <si>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</si>
  <si>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</si>
  <si>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</si>
  <si>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</si>
  <si>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</si>
  <si>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</si>
  <si>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</si>
  <si>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</si>
  <si>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</si>
  <si>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</si>
  <si>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</si>
  <si>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</si>
  <si>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</si>
  <si>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</si>
  <si>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</si>
  <si>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</si>
  <si>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</si>
  <si>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</si>
  <si>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</si>
  <si>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</si>
  <si>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</si>
  <si>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</si>
  <si>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</si>
  <si>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</si>
  <si>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</si>
  <si>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</si>
  <si>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</si>
  <si>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</si>
  <si>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</si>
  <si>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</si>
  <si>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</si>
  <si>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</si>
  <si>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</si>
  <si>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</si>
  <si>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</si>
  <si>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</si>
  <si>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</si>
  <si>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</si>
  <si>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</si>
  <si>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</si>
  <si>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</si>
  <si>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</si>
  <si>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</si>
  <si>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</si>
  <si>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</si>
  <si>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</si>
  <si>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</si>
  <si>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</si>
  <si>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</si>
  <si>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</si>
  <si>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</si>
  <si>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</si>
  <si>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</si>
  <si>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</si>
  <si>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</si>
  <si>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</si>
  <si>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</si>
  <si>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</si>
  <si>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</si>
  <si>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</si>
  <si>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</si>
  <si>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</si>
  <si>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</si>
  <si>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</si>
  <si>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</si>
  <si>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</si>
  <si>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</si>
  <si>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</si>
  <si>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</si>
  <si>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</si>
  <si>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</si>
  <si>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</si>
  <si>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</si>
  <si>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</si>
  <si>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</si>
  <si>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</si>
  <si>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</si>
  <si>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</si>
  <si>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</si>
  <si>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</si>
  <si>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</si>
  <si>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</si>
  <si>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</si>
  <si>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</si>
  <si>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</si>
  <si>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</si>
  <si>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</si>
  <si>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</si>
  <si>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</si>
  <si>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</si>
  <si>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</si>
  <si>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</si>
  <si>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</si>
  <si>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</si>
  <si>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</si>
  <si>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</si>
  <si>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</si>
  <si>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</si>
  <si>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</si>
  <si>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</si>
  <si>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</si>
  <si>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</si>
  <si>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</si>
  <si>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</si>
  <si>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</si>
  <si>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</si>
  <si>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</si>
  <si>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</si>
  <si>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</si>
  <si>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</si>
  <si>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</si>
  <si>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</si>
  <si>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</si>
  <si>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</si>
  <si>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</si>
  <si>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</si>
  <si>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</si>
  <si>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</si>
  <si>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</si>
  <si>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</si>
  <si>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</si>
  <si>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</si>
  <si>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</si>
  <si>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</si>
  <si>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</si>
  <si>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</si>
  <si>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</si>
  <si>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</si>
  <si>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</si>
  <si>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</si>
  <si>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</si>
  <si>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</si>
  <si>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</si>
  <si>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</si>
  <si>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</si>
  <si>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</si>
  <si>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</si>
  <si>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</si>
  <si>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</si>
  <si>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</si>
  <si>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</si>
  <si>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</si>
  <si>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</si>
  <si>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</si>
  <si>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</si>
  <si>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</si>
  <si>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</si>
  <si>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</si>
  <si>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</si>
  <si>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</si>
  <si>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</si>
  <si>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</si>
  <si>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</si>
  <si>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</si>
  <si>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</si>
  <si>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</si>
  <si>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</si>
  <si>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</si>
  <si>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</si>
  <si>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</si>
  <si>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</si>
  <si>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</si>
  <si>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</si>
  <si>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</si>
  <si>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</si>
  <si>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</si>
  <si>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</si>
  <si>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</si>
  <si>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</si>
  <si>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</si>
  <si>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</si>
  <si>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</si>
  <si>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</si>
  <si>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</si>
  <si>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</si>
  <si>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</si>
  <si>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</si>
  <si>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</si>
  <si>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</si>
  <si>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</si>
  <si>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</si>
  <si>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</si>
  <si>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</si>
  <si>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</si>
  <si>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</si>
  <si>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</si>
  <si>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</si>
  <si>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</si>
  <si>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</si>
  <si>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</si>
  <si>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</si>
  <si>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</si>
  <si>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</si>
  <si>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</si>
  <si>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</si>
  <si>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</si>
  <si>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</si>
  <si>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</si>
  <si>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</si>
  <si>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</si>
  <si>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</si>
  <si>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</si>
  <si>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</si>
  <si>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</si>
  <si>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</si>
  <si>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</si>
  <si>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</si>
  <si>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</si>
  <si>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</si>
  <si>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</si>
  <si>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</si>
  <si>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</si>
  <si>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</si>
  <si>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</si>
  <si>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</si>
  <si>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</si>
  <si>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</si>
  <si>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</si>
  <si>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</si>
  <si>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</si>
  <si>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</si>
  <si>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</si>
  <si>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</si>
  <si>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</si>
  <si>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</si>
  <si>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</si>
  <si>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</si>
  <si>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</si>
  <si>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</si>
  <si>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</si>
  <si>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</si>
  <si>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</si>
  <si>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</si>
  <si>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</si>
  <si>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</si>
  <si>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</si>
  <si>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</si>
  <si>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</si>
  <si>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</si>
  <si>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</si>
  <si>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</si>
  <si>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</si>
  <si>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</si>
  <si>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</si>
  <si>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</si>
  <si>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</si>
  <si>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</si>
  <si>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</si>
  <si>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</si>
  <si>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</si>
  <si>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</si>
  <si>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</si>
  <si>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</si>
  <si>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</si>
  <si>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</si>
  <si>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</si>
  <si>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</si>
  <si>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</si>
  <si>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</si>
  <si>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</si>
  <si>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</si>
  <si>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</si>
  <si>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</si>
  <si>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</si>
  <si>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</si>
  <si>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</si>
  <si>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</si>
  <si>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</si>
  <si>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</si>
  <si>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</si>
  <si>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</si>
  <si>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</si>
  <si>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</si>
  <si>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</si>
  <si>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</si>
  <si>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</si>
  <si>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</si>
  <si>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</si>
  <si>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</si>
  <si>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</si>
  <si>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</si>
  <si>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</si>
  <si>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</si>
  <si>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</si>
  <si>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</si>
  <si>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</si>
  <si>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</si>
  <si>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</si>
  <si>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</si>
  <si>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</si>
  <si>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</si>
  <si>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</si>
  <si>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</si>
  <si>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</si>
  <si>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</si>
  <si>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</si>
  <si>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</si>
  <si>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</si>
  <si>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</si>
  <si>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</si>
  <si>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</si>
  <si>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</si>
  <si>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</si>
  <si>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</si>
  <si>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</si>
  <si>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</si>
  <si>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</si>
  <si>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</si>
  <si>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</si>
  <si>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</si>
  <si>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</si>
  <si>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</si>
  <si>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</si>
  <si>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</si>
  <si>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</si>
  <si>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</si>
  <si>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</si>
  <si>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</si>
  <si>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</si>
  <si>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</si>
  <si>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</si>
  <si>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</si>
  <si>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</si>
  <si>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</si>
  <si>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</si>
  <si>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</si>
  <si>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</si>
  <si>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</si>
  <si>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</si>
  <si>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</si>
  <si>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</si>
  <si>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</si>
  <si>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</si>
  <si>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</si>
  <si>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</si>
  <si>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</si>
  <si>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</si>
  <si>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</si>
  <si>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</si>
  <si>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</si>
  <si>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</si>
  <si>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</si>
  <si>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</si>
  <si>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</si>
  <si>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</si>
  <si>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</si>
  <si>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</si>
  <si>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</si>
  <si>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</si>
  <si>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</si>
  <si>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</si>
  <si>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</si>
  <si>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</si>
  <si>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</si>
  <si>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</si>
  <si>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</si>
  <si>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</si>
  <si>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</si>
  <si>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</si>
  <si>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</si>
  <si>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</si>
  <si>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</si>
  <si>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</si>
  <si>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</si>
  <si>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</si>
  <si>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</si>
  <si>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</si>
  <si>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</si>
  <si>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</si>
  <si>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</si>
  <si>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</si>
  <si>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</si>
  <si>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</si>
  <si>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</si>
  <si>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</si>
  <si>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</si>
  <si>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</si>
  <si>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</si>
  <si>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</si>
  <si>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</si>
  <si>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</si>
  <si>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</si>
  <si>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</si>
  <si>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</si>
  <si>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</si>
  <si>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</si>
  <si>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</si>
  <si>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</si>
  <si>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</si>
  <si>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</si>
  <si>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</si>
  <si>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</si>
  <si>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</si>
  <si>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</si>
  <si>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</si>
  <si>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</si>
  <si>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</si>
  <si>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</si>
  <si>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</si>
  <si>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</si>
  <si>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</si>
  <si>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</si>
  <si>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</si>
  <si>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</si>
  <si>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</si>
  <si>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</si>
  <si>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</si>
  <si>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</si>
  <si>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</si>
  <si>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</si>
  <si>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</si>
  <si>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</si>
  <si>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</si>
  <si>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</si>
  <si>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</si>
  <si>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</si>
  <si>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</si>
  <si>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</si>
  <si>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</si>
  <si>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</si>
  <si>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</si>
  <si>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</si>
  <si>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</si>
  <si>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</si>
  <si>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</si>
  <si>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</si>
  <si>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</si>
  <si>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</si>
  <si>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</si>
  <si>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</si>
  <si>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</si>
  <si>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</si>
  <si>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</si>
  <si>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</si>
  <si>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</si>
  <si>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</si>
  <si>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</si>
  <si>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</si>
  <si>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</si>
  <si>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</si>
  <si>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</si>
  <si>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</si>
  <si>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</si>
  <si>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</si>
  <si>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</si>
  <si>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</si>
  <si>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</si>
  <si>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</si>
  <si>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</si>
  <si>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</si>
  <si>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</si>
  <si>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</si>
  <si>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</si>
  <si>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</si>
  <si>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</si>
  <si>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</si>
  <si>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</si>
  <si>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</si>
  <si>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</si>
  <si>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</si>
  <si>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</si>
  <si>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</si>
  <si>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</si>
  <si>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</si>
  <si>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</si>
  <si>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</si>
  <si>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</si>
  <si>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</si>
  <si>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</si>
  <si>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</si>
  <si>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</si>
  <si>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</si>
  <si>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</si>
  <si>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</si>
  <si>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</si>
  <si>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</si>
  <si>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</si>
  <si>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</si>
  <si>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</si>
  <si>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</si>
  <si>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</si>
  <si>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</si>
  <si>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</si>
  <si>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</si>
  <si>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</si>
  <si>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</si>
  <si>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</si>
  <si>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</si>
  <si>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</si>
  <si>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</si>
  <si>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</si>
  <si>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</si>
  <si>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</si>
  <si>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</si>
  <si>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</si>
  <si>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</si>
  <si>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</si>
  <si>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</si>
  <si>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</si>
  <si>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</si>
  <si>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</si>
  <si>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</si>
  <si>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</si>
  <si>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</si>
  <si>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</si>
  <si>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</si>
  <si>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</si>
  <si>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</si>
  <si>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</si>
  <si>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</si>
  <si>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</si>
  <si>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</si>
  <si>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</si>
  <si>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</si>
  <si>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</si>
  <si>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</si>
  <si>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</si>
  <si>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</si>
  <si>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</si>
  <si>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</si>
  <si>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</si>
  <si>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</si>
  <si>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</si>
  <si>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</si>
  <si>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</si>
  <si>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</si>
  <si>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</si>
  <si>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</si>
  <si>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</si>
  <si>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</si>
  <si>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</si>
  <si>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</si>
  <si>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</si>
  <si>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</si>
  <si>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</si>
  <si>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</si>
  <si>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</si>
  <si>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</si>
  <si>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</si>
  <si>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</si>
  <si>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</si>
  <si>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</si>
  <si>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</si>
  <si>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</si>
  <si>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</si>
  <si>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</si>
  <si>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</si>
  <si>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</si>
  <si>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</si>
  <si>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</si>
  <si>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</si>
  <si>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</si>
  <si>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</si>
  <si>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</si>
  <si>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</si>
  <si>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</si>
  <si>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</si>
  <si>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</si>
  <si>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</si>
  <si>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30 MINS</t>
  </si>
  <si>
    <t>PCM-20251010-00001085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</si>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</sst>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277.79906157407095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0.28973287036933471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8.8691203702182975E-2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45940.747487499997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45940.747487499997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45940.747487499997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45940.747487499997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45940.747487499997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45940.747487499997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45940.747487499997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45940.747487499997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45940.747487499997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45940.747487499997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45940.747487499997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45940.747487499997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45940.747487499997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45940.747487499997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45940.747487499997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45940.747487499997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45940.747487499997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45940.747487499997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45940.747487499997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45940.747487499997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45940.747487499997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45940.747487499997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45940.747487499997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45940.747487499997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45940.747487499997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45940.747487499997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45940.747487499997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45940.747487499997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45940.747487499997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45940.747487499997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45940.747487499997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45940.747487499997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45940.747487499997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45940.747487499997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45940.747487499997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45940.747487499997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45940.747487499997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45940.747487499997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45940.747487499997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45940.747487499997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45940.747487499997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45940.747487499997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45940.747487499997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45940.747487499997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45940.747487499997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45940.747487499997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45940.747487499997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45940.747487499997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45940.747487499997</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74CD5463-381B-4390-8B1A-4AC328878298}"/>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134.02040416666568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115.74764953703561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0.70086712962802267</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45940.747487499997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45940.747487499997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45940.747487499997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45940.747487499997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45940.747487499997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45940.747487499997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45940.747487499997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45940.747487499997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45940.747487499997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45940.747487499997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45940.747487499997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45940.747487499997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45940.747487499997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45940.747487499997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45940.747487499997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45940.747487499997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45940.747487499997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45940.747487499997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45940.747487499997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45940.747487499997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45940.747487499997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45940.747487499997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45940.747487499997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45940.747487499997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45940.747487499997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45940.747487499997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45940.747487499997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45940.747487499997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45940.747487499997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45940.747487499997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45940.747487499997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45940.747487499997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45940.747487499997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45940.747487499997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45940.747487499997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45940.747487499997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45940.747487499997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45940.747487499997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45940.747487499997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45940.747487499997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45940.747487499997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45940.747487499997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45940.747487499997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45940.747487499997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45940.747487499997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45940.747487499997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45940.747487499997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45940.747487499997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45940.747487499997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45940.747487499997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45940.747487499997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45940.747487499997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45940.747487499997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45940.747487499997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45940.747487499997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45940.747487499997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45940.747487499997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45940.747487499997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45940.747487499997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45940.747487499997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45940.747487499997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45940.747487499997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45940.747487499997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45940.747487499997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45940.747487499997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45940.747487499997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45940.747487499997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45940.747487499997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45940.747487499997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45940.747487499997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45940.747487499997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45940.747487499997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45940.747487499997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45940.747487499997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45940.747487499997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45940.747487499997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45940.747487499997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45940.747487499997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45940.747487499997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45940.747487499997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45940.747487499997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45940.747487499997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45940.747487499997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45940.747487499997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45940.747487499997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45940.747487499997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45940.747487499997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45940.747487499997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45940.747487499997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45940.747487499997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45940.747487499997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45940.747487499997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45940.747487499997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45940.747487499997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45940.747487499997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45940.747487499997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45940.747487499997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45940.747487499997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45940.747487499997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45940.747487499997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45940.747487499997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45940.747487499997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45940.747487499997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45940.747487499997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45940.747487499997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45940.747487499997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45940.747487499997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45940.747487499997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45940.747487499997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45940.747487499997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45940.747487499997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45940.747487499997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45940.747487499997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45940.747487499997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45940.747487499997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45940.747487499997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45940.747487499997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45940.747487499997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45940.747487499997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45940.747487499997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45940.747487499997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45940.747487499997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45940.747487499997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45940.747487499997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45940.747487499997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45940.747487499997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45940.747487499997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45940.747487499997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45940.747487499997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45940.747487499997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45940.747487499997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45940.747487499997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45940.747487499997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45940.747487499997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45940.747487499997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45940.747487499997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45940.747487499997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45940.747487499997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45940.747487499997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45940.747487499997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45940.747487499997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45940.747487499997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45940.747487499997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45940.747487499997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45940.747487499997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45940.747487499997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45940.747487499997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45940.747487499997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45940.747487499997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45940.747487499997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45940.747487499997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45940.747487499997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45940.747487499997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45940.747487499997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45940.747487499997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45940.747487499997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45940.747487499997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45940.747487499997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45940.747487499997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45940.747487499997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45940.747487499997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45940.747487499997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45940.747487499997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45940.747487499997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45940.747487499997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45940.747487499997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45940.747487499997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45940.747487499997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45940.747487499997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45940.747487499997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45940.747487499997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45940.747487499997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45940.747487499997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45940.747487499997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45940.747487499997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45940.747487499997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45940.747487499997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45940.747487499997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45940.747487499997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45940.747487499997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45940.747487499997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45940.747487499997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45940.747487499997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45940.747487499997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45940.747487499997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45940.747487499997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45940.747487499997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45940.747487499997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45940.747487499997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45940.747487499997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45940.747487499997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45940.747487499997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45940.747487499997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45940.747487499997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45940.747487499997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45940.747487499997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45940.747487499997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45940.747487499997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45940.747487499997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45940.747487499997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45940.747487499997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45940.747487499997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45940.747487499997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45940.747487499997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45940.747487499997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45940.747487499997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45940.747487499997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45940.747487499997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45940.747487499997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45940.747487499997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45940.747487499997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45940.747487499997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45940.747487499997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45940.747487499997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45940.747487499997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45940.747487499997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45940.747487499997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45940.747487499997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45940.747487499997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45940.747487499997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45940.747487499997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45940.747487499997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45940.747487499997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45940.747487499997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45940.747487499997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45940.747487499997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45940.747487499997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45940.747487499997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45940.747487499997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45940.747487499997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45940.747487499997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45940.747487499997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45940.747487499997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45940.747487499997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45940.747487499997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45940.747487499997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45940.747487499997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45940.747487499997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45940.747487499997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45940.747487499997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45940.747487499997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45940.747487499997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45940.747487499997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45940.747487499997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45940.747487499997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45940.747487499997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45940.747487499997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45940.747487499997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45940.747487499997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45940.747487499997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45940.747487499997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45940.747487499997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45940.747487499997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45940.747487499997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45940.747487499997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45940.747487499997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45940.747487499997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45940.747487499997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45940.747487499997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45940.747487499997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45940.747487499997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45940.747487499997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45940.747487499997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45940.747487499997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45940.747487499997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45940.747487499997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45940.747487499997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45940.747487499997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45940.747487499997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45940.747487499997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45940.747487499997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45940.747487499997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45940.747487499997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45940.747487499997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45940.747487499997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45940.747487499997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45940.747487499997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45940.747487499997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45940.747487499997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45940.747487499997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45940.747487499997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45940.747487499997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45940.747487499997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45940.747487499997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45940.747487499997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45940.747487499997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45940.747487499997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45940.747487499997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45940.747487499997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45940.747487499997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45940.747487499997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45940.747487499997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45940.747487499997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45940.747487499997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45940.747487499997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45940.747487499997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45940.747487499997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45940.747487499997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45940.747487499997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45940.747487499997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45940.747487499997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45940.747487499997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45940.747487499997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45940.747487499997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45940.747487499997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45940.747487499997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45940.747487499997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45940.747487499997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45940.747487499997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45940.747487499997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45940.747487499997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45940.747487499997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45940.747487499997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45940.747487499997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45940.747487499997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45940.747487499997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45940.747487499997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45940.747487499997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45940.747487499997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45940.747487499997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45940.747487499997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45940.747487499997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45940.747487499997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45940.747487499997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45940.747487499997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45940.747487499997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45940.747487499997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45940.747487499997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45940.747487499997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45940.747487499997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45940.747487499997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45940.747487499997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45940.747487499997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45940.747487499997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45940.747487499997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45940.747487499997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45940.747487499997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45940.747487499997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45940.747487499997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45940.747487499997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45940.747487499997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45940.747487499997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45940.747487499997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45940.747487499997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45940.747487499997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45940.747487499997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45940.747487499997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45940.747487499997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45940.747487499997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45940.747487499997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45940.747487499997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45940.747487499997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45940.747487499997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45940.747487499997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45940.747487499997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45940.747487499997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45940.747487499997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45940.747487499997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45940.747487499997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45940.747487499997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45940.747487499997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45940.747487499997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45940.747487499997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45940.747487499997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45940.747487499997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45940.747487499997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45940.747487499997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45940.747487499997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45940.747487499997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45940.747487499997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45940.747487499997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45940.747487499997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45940.747487499997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45940.747487499997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45940.747487499997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45940.747487499997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45940.747487499997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45940.747487499997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45940.747487499997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45940.747487499997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45940.747487499997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45940.747487499997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45940.747487499997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45940.747487499997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45940.747487499997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45940.747487499997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45940.747487499997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45940.747487499997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45940.747487499997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45940.747487499997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45940.747487499997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45940.747487499997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45940.747487499997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45940.747487499997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45940.747487499997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45940.747487499997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45940.747487499997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45940.747487499997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45940.747487499997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45940.747487499997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45940.747487499997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45940.747487499997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45940.747487499997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45940.747487499997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45940.747487499997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45940.747487499997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45940.747487499997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45940.747487499997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45940.747487499997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45940.747487499997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45940.747487499997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45940.747487499997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45940.747487499997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45940.747487499997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45940.747487499997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45940.747487499997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45940.747487499997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45940.747487499997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45940.747487499997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45940.747487499997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45940.747487499997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45940.747487499997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45940.747487499997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45940.747487499997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45940.747487499997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45940.747487499997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45940.747487499997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45940.747487499997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45940.747487499997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45940.747487499997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45940.747487499997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45940.747487499997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45940.747487499997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45940.747487499997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45940.747487499997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45940.747487499997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45940.747487499997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45940.747487499997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45940.747487499997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45940.747487499997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45940.747487499997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45940.747487499997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45940.747487499997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45940.747487499997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45940.747487499997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45940.747487499997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45940.747487499997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45940.747487499997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45940.747487499997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45940.747487499997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45940.747487499997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45940.747487499997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45940.747487499997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45940.747487499997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45940.747487499997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45940.747487499997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45940.747487499997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45940.747487499997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45940.747487499997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45940.747487499997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45940.747487499997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45940.747487499997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45940.747487499997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45940.747487499997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45940.747487499997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45940.747487499997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45940.747487499997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45940.747487499997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45940.747487499997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45940.747487499997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45940.747487499997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45940.747487499997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45940.747487499997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45940.747487499997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45940.747487499997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45940.747487499997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45940.747487499997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45940.747487499997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45940.747487499997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45940.747487499997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45940.747487499997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45940.747487499997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45940.747487499997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45940.747487499997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45940.747487499997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45940.747487499997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45940.747487499997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45940.747487499997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45940.747487499997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45940.747487499997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45940.747487499997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45940.747487499997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45940.747487499997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45940.747487499997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45940.747487499997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45940.747487499997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45940.747487499997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45940.747487499997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45940.747487499997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45940.747487499997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45940.747487499997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45940.747487499997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45940.747487499997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45940.747487499997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45940.747487499997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45940.747487499997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45940.747487499997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45940.747487499997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45940.747487499997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45940.747487499997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45940.747487499997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45940.747487499997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45940.747487499997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45940.747487499997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45940.747487499997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45940.747487499997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45940.747487499997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45940.747487499997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45940.747487499997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45940.747487499997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45940.747487499997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45940.747487499997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45940.747487499997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45940.747487499997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45940.747487499997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45940.747487499997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45940.747487499997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45940.747487499997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45940.747487499997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45940.747487499997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45940.747487499997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45940.747487499997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45940.747487499997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45940.747487499997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45940.747487499997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45940.747487499997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45940.747487499997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45940.747487499997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45940.747487499997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45940.747487499997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45940.747487499997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45940.747487499997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45940.747487499997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45940.747487499997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45940.747487499997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45940.747487499997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45940.747487499997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45940.747487499997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45940.747487499997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45940.747487499997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45940.747487499997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45940.747487499997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45940.747487499997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45940.747487499997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45940.747487499997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45940.747487499997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45940.747487499997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45940.747487499997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45940.747487499997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45940.747487499997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45940.747487499997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45940.747487499997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45940.747487499997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45940.747487499997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45940.747487499997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45940.747487499997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45940.747487499997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45940.747487499997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45940.747487499997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45940.747487499997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45940.747487499997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45940.747487499997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45940.747487499997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45940.747487499997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45940.747487499997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45940.747487499997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45940.747487499997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45940.747487499997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45940.747487499997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45940.747487499997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45940.747487499997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45940.747487499997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45940.747487499997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45940.747487499997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45940.747487499997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45940.747487499997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45940.747487499997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45940.747487499997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45940.747487499997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45940.747487499997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45940.747487499997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45940.747487499997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45940.747487499997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45940.747487499997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45940.747487499997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45940.747487499997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45940.747487499997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45940.747487499997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45940.747487499997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45940.747487499997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45940.747487499997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45940.747487499997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45940.747487499997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45940.747487499997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45940.747487499997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45940.747487499997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45940.747487499997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45940.747487499997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45940.747487499997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45940.747487499997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45940.747487499997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45940.747487499997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45940.747487499997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45940.747487499997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45940.747487499997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45940.747487499997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45940.747487499997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45940.747487499997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45940.747487499997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45940.747487499997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45940.747487499997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45940.747487499997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45940.747487499997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45940.747487499997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45940.747487499997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45940.747487499997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45940.747487499997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45940.747487499997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45940.747487499997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45940.747487499997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45940.747487499997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45940.747487499997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45940.747487499997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45940.747487499997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45940.747487499997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45940.747487499997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45940.747487499997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45940.747487499997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45940.747487499997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45940.747487499997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45940.747487499997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45940.747487499997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45940.747487499997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45940.747487499997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45940.747487499997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45940.747487499997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45940.747487499997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45940.747487499997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45940.747487499997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45940.747487499997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45940.747487499997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45940.747487499997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45940.747487499997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45940.747487499997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45940.747487499997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45940.747487499997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45940.747487499997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45940.747487499997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45940.747487499997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45940.747487499997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45940.747487499997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45940.747487499997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45940.747487499997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45940.747487499997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45940.747487499997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45940.747487499997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45940.747487499997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45940.747487499997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45940.747487499997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45940.747487499997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45940.747487499997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45940.747487499997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45940.747487499997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45940.747487499997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45940.747487499997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45940.747487499997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45940.747487499997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45940.747487499997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45940.747487499997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45940.747487499997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45940.747487499997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45940.747487499997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45940.747487499997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45940.747487499997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45940.747487499997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45940.747487499997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45940.747487499997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45940.747487499997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45940.747487499997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45940.747487499997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45940.747487499997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45940.747487499997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45940.747487499997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45940.747487499997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45940.747487499997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45940.747487499997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45940.747487499997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45940.747487499997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45940.747487499997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45940.747487499997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45940.747487499997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45940.747487499997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45940.747487499997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45940.747487499997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45940.747487499997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45940.747487499997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45940.747487499997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45940.747487499997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45940.747487499997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45940.747487499997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45940.747487499997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45940.747487499997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45940.747487499997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45940.747487499997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45940.747487499997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45940.747487499997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45940.747487499997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45940.747487499997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45940.747487499997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45940.747487499997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45940.747487499997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45940.747487499997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45940.747487499997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45940.747487499997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45940.747487499997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45940.747487499997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45940.747487499997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45940.747487499997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45940.747487499997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45940.747487499997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45940.747487499997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45940.747487499997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45940.747487499997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45940.747487499997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45940.747487499997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45940.747487499997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45940.747487499997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45940.747487499997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45940.747487499997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45940.747487499997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45940.747487499997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45940.747487499997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45940.747487499997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45940.747487499997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45940.747487499997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45940.747487499997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45940.747487499997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45940.747487499997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45940.747487499997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45940.747487499997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45940.747487499997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45940.747487499997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45940.747487499997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45940.747487499997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45940.747487499997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45940.747487499997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45940.747487499997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45940.747487499997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45940.747487499997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45940.747487499997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45940.747487499997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45940.747487499997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45940.747487499997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45940.747487499997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45940.747487499997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45940.747487499997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45940.747487499997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45940.747487499997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45940.747487499997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45940.747487499997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45940.747487499997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45940.747487499997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45940.747487499997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45940.747487499997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45940.747487499997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45940.747487499997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45940.747487499997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45940.747487499997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45940.747487499997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45940.747487499997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45940.747487499997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45940.747487499997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45940.747487499997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45940.747487499997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45940.747487499997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45940.747487499997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45940.747487499997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45940.747487499997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45940.747487499997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45940.747487499997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45940.747487499997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45940.747487499997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45940.747487499997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45940.747487499997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45940.747487499997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45940.747487499997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45940.747487499997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45940.747487499997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45940.747487499997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45940.747487499997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45940.747487499997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45940.747487499997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45940.747487499997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45940.747487499997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45940.747487499997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45940.747487499997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45940.747487499997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45940.747487499997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45940.747487499997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45940.747487499997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45940.747487499997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45940.747487499997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45940.747487499997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45940.747487499997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45940.747487499997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45940.747487499997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45940.747487499997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45940.747487499997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45940.747487499997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45940.747487499997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45940.747487499997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45940.747487499997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45940.747487499997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45940.747487499997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45940.747487499997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45940.747487499997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45940.747487499997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45940.747487499997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45940.747487499997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45940.747487499997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45940.747487499997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45940.747487499997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45940.747487499997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45940.747487499997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45940.747487499997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45940.747487499997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45940.747487499997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45940.747487499997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45940.747487499997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45940.747487499997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45940.747487499997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45940.747487499997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45940.747487499997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45940.747487499997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45940.747487499997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45940.747487499997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45940.747487499997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45940.747487499997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45940.747487499997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45940.747487499997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45940.747487499997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45940.747487499997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45940.747487499997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45940.747487499997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45940.747487499997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45940.747487499997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45940.747487499997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45940.747487499997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45940.747487499997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45940.747487499997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45940.747487499997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45940.747487499997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45940.747487499997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45940.747487499997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45940.747487499997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45940.747487499997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45940.747487499997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45940.747487499997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45940.747487499997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45940.747487499997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45940.747487499997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45940.747487499997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45940.747487499997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45940.747487499997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45940.747487499997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45940.747487499997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45940.747487499997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45940.747487499997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45940.747487499997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45940.747487499997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45940.747487499997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45940.747487499997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45940.747487499997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45940.747487499997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45940.747487499997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45940.747487499997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45940.747487499997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45940.747487499997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45940.747487499997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45940.747487499997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45940.747487499997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45940.747487499997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45940.747487499997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45940.747487499997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45940.747487499997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45940.747487499997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45940.747487499997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45940.747487499997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45940.747487499997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45940.747487499997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45940.747487499997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45940.747487499997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45940.747487499997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45940.747487499997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45940.747487499997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45940.747487499997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45940.747487499997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45940.747487499997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45940.747487499997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45940.747487499997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45940.747487499997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45940.747487499997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45940.747487499997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45940.747487499997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45940.747487499997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45940.747487499997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45940.747487499997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45940.747487499997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45940.747487499997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45940.747487499997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45940.747487499997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45940.747487499997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45940.747487499997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45940.747487499997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45940.747487499997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45940.747487499997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45940.747487499997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45940.747487499997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45940.747487499997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45940.747487499997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45940.747487499997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45940.747487499997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45940.747487499997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45940.747487499997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45940.747487499997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45940.747487499997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45940.747487499997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45940.747487499997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45940.747487499997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45940.747487499997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45940.747487499997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45940.747487499997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45940.747487499997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45940.747487499997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45940.747487499997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45940.747487499997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45940.747487499997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45940.747487499997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45940.747487499997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45940.747487499997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45940.747487499997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45940.747487499997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45940.747487499997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45940.747487499997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45940.747487499997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45940.747487499997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45940.747487499997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45940.747487499997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45940.747487499997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45940.747487499997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45940.747487499997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45940.747487499997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45940.747487499997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45940.747487499997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45940.747487499997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45940.747487499997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45940.747487499997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45940.747487499997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45940.747487499997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45940.747487499997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45940.747487499997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45940.747487499997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45940.747487499997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45940.747487499997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45940.747487499997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45940.747487499997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45940.747487499997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45940.747487499997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45940.747487499997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45940.747487499997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45940.747487499997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45940.747487499997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45940.747487499997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45940.747487499997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45940.747487499997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45940.747487499997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45940.747487499997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45940.747487499997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45940.747487499997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45940.747487499997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45940.747487499997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45940.747487499997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45940.747487499997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45940.747487499997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45940.747487499997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45940.747487499997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45940.747487499997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45940.747487499997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45940.747487499997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45940.747487499997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45940.747487499997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45940.747487499997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45940.747487499997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45940.747487499997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45940.747487499997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45940.747487499997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45940.747487499997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45940.747487499997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45940.747487499997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45940.747487499997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45940.747487499997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45940.747487499997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45940.747487499997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45940.747487499997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45940.747487499997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45940.747487499997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45940.747487499997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45940.747487499997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45940.747487499997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45940.747487499997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45940.747487499997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45940.747487499997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45940.747487499997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45940.747487499997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45940.747487499997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45940.747487499997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45940.747487499997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45940.747487499997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45940.747487499997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45940.747487499997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45940.747487499997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45940.747487499997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45940.747487499997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45940.747487499997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45940.747487499997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45940.747487499997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45940.747487499997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45940.747487499997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45940.747487499997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45940.747487499997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45940.747487499997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45940.747487499997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45940.747487499997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45940.747487499997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45940.747487499997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45940.747487499997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45940.747487499997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45940.747487499997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45940.747487499997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45940.747487499997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45940.747487499997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45940.747487499997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45940.747487499997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45940.747487499997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45940.747487499997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45940.747487499997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45940.747487499997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45940.747487499997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45940.747487499997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45940.747487499997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45940.747487499997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45940.747487499997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45940.747487499997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45940.747487499997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45940.747487499997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45940.747487499997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45940.747487499997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45940.747487499997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45940.747487499997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45940.747487499997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45940.747487499997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45940.747487499997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45940.747487499997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45940.747487499997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45940.747487499997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45940.747487499997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45940.747487499997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45940.747487499997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45940.747487499997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45940.747487499997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45940.747487499997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45940.747487499997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45940.747487499997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45940.747487499997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45940.747487499997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45940.747487499997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45940.747487499997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45940.747487499997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45940.747487499997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45940.747487499997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45940.747487499997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45940.747487499997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45940.747487499997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45940.747487499997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45940.747487499997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45940.747487499997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45940.747487499997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45940.747487499997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45940.747487499997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45940.747487499997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45940.747487499997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45940.747487499997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45940.747487499997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45940.747487499997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45940.747487499997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45940.747487499997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45940.747487499997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45940.747487499997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45940.747487499997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45940.747487499997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45940.747487499997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45940.747487499997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45940.747487499997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45940.747487499997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45940.747487499997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45940.747487499997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45940.747487499997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45940.747487499997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45940.747487499997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45940.747487499997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45940.747487499997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45940.747487499997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45940.747487499997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45940.747487499997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45940.747487499997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45940.747487499997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45940.747487499997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45940.747487499997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45940.747487499997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45940.747487499997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45940.747487499997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45940.747487499997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45940.747487499997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45940.747487499997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45940.747487499997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45940.747487499997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45940.747487499997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45940.747487499997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45940.747487499997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45940.747487499997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45940.747487499997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45940.747487499997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45940.747487499997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45940.747487499997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45940.747487499997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45940.747487499997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45940.747487499997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45940.747487499997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45940.747487499997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45940.747487499997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45940.747487499997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45940.747487499997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45940.747487499997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45940.747487499997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45940.747487499997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45940.747487499997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45940.747487499997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45940.747487499997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45940.747487499997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45940.747487499997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45940.747487499997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45940.747487499997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45940.747487499997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45940.747487499997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45940.747487499997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45940.747487499997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45940.747487499997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45940.747487499997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45940.747487499997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45940.747487499997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45940.747487499997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45940.747487499997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45940.747487499997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45940.747487499997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45940.747487499997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45940.747487499997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45940.747487499997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45940.747487499997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45940.747487499997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45940.747487499997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45940.747487499997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45940.747487499997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45940.747487499997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45940.747487499997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45940.747487499997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45940.747487499997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45940.747487499997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45940.747487499997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45940.747487499997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45940.747487499997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45940.747487499997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45940.747487499997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45940.747487499997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45940.747487499997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45940.747487499997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45940.747487499997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45940.747487499997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45940.747487499997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45940.747487499997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45940.747487499997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45940.747487499997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45940.747487499997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45940.747487499997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45940.747487499997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45940.747487499997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45940.747487499997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45940.747487499997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45940.747487499997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45940.747487499997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45940.747487499997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45940.747487499997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45940.747487499997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45940.747487499997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45940.747487499997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45940.747487499997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45940.747487499997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45940.747487499997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45940.747487499997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45940.747487499997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45940.747487499997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45940.747487499997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45940.747487499997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45940.747487499997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45940.747487499997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45940.747487499997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45940.747487499997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45940.747487499997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45940.747487499997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45940.747487499997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45940.747487499997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45940.747487499997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45940.747487499997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45940.747487499997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45940.747487499997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45940.747487499997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45940.747487499997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45940.747487499997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45940.747487499997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45940.747487499997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45940.747487499997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45940.747487499997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45940.747487499997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45940.747487499997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45940.747487499997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45940.747487499997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45940.747487499997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45940.747487499997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45940.747487499997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45940.747487499997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45940.747487499997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45940.747487499997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45940.747487499997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45940.747487499997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45940.747487499997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45940.747487499997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45940.747487499997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45940.747487499997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45940.747487499997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45940.747487499997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45940.747487499997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45940.747487499997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45940.747487499997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45940.747487499997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45940.747487499997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45940.747487499997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45940.747487499997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45940.747487499997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45940.747487499997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45940.747487499997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45940.747487499997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45940.747487499997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45940.747487499997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45940.747487499997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45940.747487499997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45940.747487499997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45940.747487499997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45940.747487499997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45940.747487499997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45940.747487499997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45940.747487499997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45940.747487499997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45940.747487499997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45940.747487499997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45940.747487499997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45940.747487499997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45940.747487499997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45940.747487499997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45940.747487499997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45940.747487499997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45940.747487499997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45940.747487499997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45940.747487499997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45940.747487499997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45940.747487499997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45940.747487499997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45940.747487499997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45940.747487499997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45940.747487499997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45940.747487499997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45940.747487499997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45940.747487499997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45940.747487499997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45940.747487499997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45940.747487499997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45940.747487499997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45940.747487499997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45940.747487499997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45940.747487499997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45940.747487499997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45940.747487499997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45940.747487499997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45940.747487499997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45940.747487499997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45940.747487499997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45940.747487499997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45940.747487499997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45940.747487499997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45940.747487499997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45940.747487499997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45940.747487499997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45940.747487499997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45940.747487499997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45940.747487499997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45940.747487499997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45940.747487499997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45940.747487499997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45940.747487499997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45940.747487499997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45940.747487499997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45940.747487499997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45940.747487499997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45940.747487499997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45940.747487499997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45940.747487499997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45940.747487499997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45940.747487499997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45940.747487499997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45940.747487499997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45940.747487499997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45940.747487499997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45940.747487499997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45940.747487499997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45940.747487499997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45940.747487499997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45940.747487499997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45940.747487499997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45940.747487499997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45940.747487499997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45940.747487499997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45940.747487499997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45940.747487499997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45940.747487499997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45940.747487499997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45940.747487499997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45940.747487499997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45940.747487499997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45940.747487499997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45940.747487499997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45940.747487499997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45940.747487499997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45940.747487499997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45940.747487499997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45940.747487499997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45940.747487499997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45940.747487499997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45940.747487499997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237.26676990740089</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45940.747487499997</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45940.747487499997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45940.747487499997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45940.747487499997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45940.747487499997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45940.747487499997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45940.747487499997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45940.747487499997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45940.747487499997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45940.747487499997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45940.747487499997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45940.747487499997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45940.747487499997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45940.747487499997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45940.747487499997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45940.747487499997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45940.747487499997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45940.747487499997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45940.747487499997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45940.747487499997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45940.747487499997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45940.747487499997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45940.747487499997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45940.747487499997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45940.747487499997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45940.747487499997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45940.747487499997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45940.747487499997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45940.747487499997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45940.747487499997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45940.747487499997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45940.747487499997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45940.747487499997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45940.747487499997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45940.747487499997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45940.747487499997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45940.747487499997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45940.747487499997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45940.747487499997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45940.747487499997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45940.747487499997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45940.747487499997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45940.747487499997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45940.747487499997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45940.747487499997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45940.747487499997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45940.747487499997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45940.747487499997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45940.747487499997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45940.747487499997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45940.747487499997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45940.747487499997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45940.747487499997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45940.747487499997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45940.747487499997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45940.747487499997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45940.747487499997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45940.747487499997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45940.747487499997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45940.747487499997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45940.747487499997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45940.747487499997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45940.747487499997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45940.747487499997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45940.747487499997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45940.747487499997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45940.747487499997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45940.747487499997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45940.747487499997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45940.747487499997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45940.747487499997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45940.747487499997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45940.747487499997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45940.747487499997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45940.747487499997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45940.747487499997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45940.747487499997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45940.747487499997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45940.747487499997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45940.747487499997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45940.747487499997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45940.747487499997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45940.747487499997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45940.747487499997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45940.747487499997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45940.747487499997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45940.747487499997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45940.747487499997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45940.747487499997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45940.747487499997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45940.747487499997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45940.747487499997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45940.747487499997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45940.747487499997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45940.747487499997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45940.747487499997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45940.747487499997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45940.747487499997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45940.747487499997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45940.747487499997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45940.747487499997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45940.747487499997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45940.747487499997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45940.747487499997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45940.747487499997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45940.747487499997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45940.747487499997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45940.747487499997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45940.747487499997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45940.747487499997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45940.747487499997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45940.747487499997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45940.747487499997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45940.747487499997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45940.747487499997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45940.747487499997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45940.747487499997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45940.747487499997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45940.747487499997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45940.747487499997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45940.747487499997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45940.747487499997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45940.747487499997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45940.747487499997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45940.747487499997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45940.747487499997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45940.747487499997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45940.747487499997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45940.747487499997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45940.747487499997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45940.747487499997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45940.747487499997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45940.747487499997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45940.747487499997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45940.747487499997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45940.747487499997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45940.747487499997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45940.747487499997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45940.747487499997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45940.747487499997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45940.747487499997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45940.747487499997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45940.747487499997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45940.747487499997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45940.747487499997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45940.747487499997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45940.747487499997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45940.747487499997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45940.747487499997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45940.747487499997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45940.747487499997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45940.747487499997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45940.747487499997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45940.747487499997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45940.747487499997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45940.747487499997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45940.747487499997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45940.747487499997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45940.747487499997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45940.747487499997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45940.747487499997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45940.747487499997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45940.747487499997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45940.747487499997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45940.747487499997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45940.747487499997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45940.747487499997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45940.747487499997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45940.747487499997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45940.747487499997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45940.747487499997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45940.747487499997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45940.747487499997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45940.747487499997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45940.747487499997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45940.747487499997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45940.747487499997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45940.747487499997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45940.747487499997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45940.747487499997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45940.747487499997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45940.747487499997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45940.747487499997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45940.747487499997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45940.747487499997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45940.747487499997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45940.747487499997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45940.747487499997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45940.747487499997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45940.747487499997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45940.747487499997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45940.747487499997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45940.747487499997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45940.747487499997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45940.747487499997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45940.747487499997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45940.747487499997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45940.747487499997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45940.747487499997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45940.747487499997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45940.747487499997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45940.747487499997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45940.747487499997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45940.747487499997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45940.747487499997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45940.747487499997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45940.747487499997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45940.747487499997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45940.747487499997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45940.747487499997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45940.747487499997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45940.747487499997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45940.747487499997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45940.747487499997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45940.747487499997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45940.747487499997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45940.747487499997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45940.747487499997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45940.747487499997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45940.747487499997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45940.747487499997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45940.747487499997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45940.747487499997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45940.747487499997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45940.747487499997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45940.747487499997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45940.747487499997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45940.747487499997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45940.747487499997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45940.747487499997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45940.747487499997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45940.747487499997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45940.747487499997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45940.747487499997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45940.747487499997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45940.747487499997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45940.747487499997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45940.747487499997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45940.747487499997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45940.747487499997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45940.747487499997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45940.747487499997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45940.747487499997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45940.747487499997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45940.747487499997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45940.747487499997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45940.747487499997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45940.747487499997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45940.747487499997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45940.747487499997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45940.747487499997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45940.747487499997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45940.747487499997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45940.747487499997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45940.747487499997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45940.747487499997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45940.747487499997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45940.747487499997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45940.747487499997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45940.747487499997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45940.747487499997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45940.747487499997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45940.747487499997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45940.747487499997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45940.747487499997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45940.747487499997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45940.747487499997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45940.747487499997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45940.747487499997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45940.747487499997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45940.747487499997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45940.747487499997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45940.747487499997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45940.747487499997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45940.747487499997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45940.747487499997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45940.747487499997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45940.747487499997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45940.747487499997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45940.747487499997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45940.747487499997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45940.747487499997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45940.747487499997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45940.747487499997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45940.747487499997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45940.747487499997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45940.747487499997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45940.747487499997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45940.747487499997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45940.747487499997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45940.747487499997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45940.747487499997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45940.747487499997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45940.747487499997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45940.747487499997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45940.747487499997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45940.747487499997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45940.747487499997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45940.747487499997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45940.747487499997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45940.747487499997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45940.747487499997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45940.747487499997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45940.747487499997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45940.747487499997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45940.747487499997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45940.747487499997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45940.747487499997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45940.747487499997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45940.747487499997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45940.747487499997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45940.747487499997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45940.747487499997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45940.747487499997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45940.747487499997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45940.747487499997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45940.747487499997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45940.747487499997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45940.747487499997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45940.747487499997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45940.747487499997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45940.747487499997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45940.747487499997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45940.747487499997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45940.747487499997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45940.747487499997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45940.747487499997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45940.747487499997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45940.747487499997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45940.747487499997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45940.747487499997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45940.747487499997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45940.747487499997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45940.747487499997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45940.747487499997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45940.747487499997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45940.747487499997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45940.747487499997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45940.747487499997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45940.747487499997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45940.747487499997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45940.747487499997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45940.747487499997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45940.747487499997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45940.747487499997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45940.747487499997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45940.747487499997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45940.747487499997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45940.747487499997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45940.747487499997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45940.747487499997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45940.747487499997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45940.747487499997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45940.747487499997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45940.747487499997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45940.747487499997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45940.747487499997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45940.747487499997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45940.747487499997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45940.747487499997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45940.747487499997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45940.747487499997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45940.747487499997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45940.747487499997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45940.747487499997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45940.747487499997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45940.747487499997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45940.747487499997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45940.747487499997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45940.747487499997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45940.747487499997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45940.747487499997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45940.747487499997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45940.747487499997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45940.747487499997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45940.747487499997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45940.747487499997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45940.747487499997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45940.747487499997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45940.747487499997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45940.747487499997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45940.747487499997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45940.747487499997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45940.747487499997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45940.747487499997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45940.747487499997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45940.747487499997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45940.747487499997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45940.747487499997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45940.747487499997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45940.747487499997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45940.747487499997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45940.747487499997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45940.747487499997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45940.747487499997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45940.747487499997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45940.747487499997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45940.747487499997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45940.747487499997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45940.747487499997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45940.747487499997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45940.747487499997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45940.747487499997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45940.747487499997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45940.747487499997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45940.747487499997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45940.747487499997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45940.747487499997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45940.747487499997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45940.747487499997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45940.747487499997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45940.747487499997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45940.747487499997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45940.747487499997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45940.747487499997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45940.747487499997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45940.747487499997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45940.747487499997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45940.747487499997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45940.747487499997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45940.747487499997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45940.747487499997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45940.747487499997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45940.747487499997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45940.747487499997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45940.747487499997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45940.747487499997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45940.747487499997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45940.747487499997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45940.747487499997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45940.747487499997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45940.747487499997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45940.747487499997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45940.747487499997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45940.747487499997</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45940.747487499997</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48.915427314808767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14.558610185180441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45940.747487499997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45940.747487499997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45940.747487499997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45940.747487499997</v>
      </c>
      <c r="H7" s="38"/>
      <c r="I7" s="37" t="str">
        <f>IFERROR(VLOOKUP(D7,DB!A:F,6,0),"")</f>
        <v/>
      </c>
      <c r="J7" s="37" t="str">
        <f>IFERROR(VLOOKUP(D7,DB!A:G,7,0),"")</f>
        <v/>
      </c>
      <c r="K7" s="37"/>
      <c r="L7" s="37" t="str">
        <f>IFERROR(VLOOKUP(D7,DB!A:I,9,0),"")</f>
        <v/>
      </c>
    </row>
    <row r="8" spans="1:13" ht="15">
      <c r="A8" s="37"/>
      <c r="B8" s="37" t="str">
        <f>IFERROR(VLOOKUP(D8,DB!A:K,11,0),"")</f>
        <v>R5</v>
      </c>
      <c r="C8" s="37"/>
      <c r="D8" s="37" t="s">
        <v>35033</v>
      </c>
      <c r="E8" s="37"/>
      <c r="F8" s="38"/>
      <c r="G8" s="39">
        <f t="shared" ref="G8:G39" ca="1" si="2">IFERROR(NOW()-F8,"")</f>
        <v>45940.747487499997</v>
      </c>
      <c r="H8" s="38"/>
      <c r="I8" s="37" t="str">
        <f>IFERROR(VLOOKUP(D8,DB!A:F,6,0),"")</f>
        <v>SCECO</v>
      </c>
      <c r="J8" s="37" t="str">
        <f>IFERROR(VLOOKUP(D8,DB!A:G,7,0),"")</f>
        <v>Vandalized</v>
      </c>
      <c r="K8" s="37"/>
      <c r="L8" s="37" t="str">
        <f>IFERROR(VLOOKUP(D8,DB!A:I,9,0),"")</f>
        <v>Latis</v>
      </c>
    </row>
    <row r="9" spans="1:13" ht="15">
      <c r="A9" s="37"/>
      <c r="B9" s="37" t="str">
        <f>IFERROR(VLOOKUP(D9,DB!A:K,11,0),"")</f>
        <v/>
      </c>
      <c r="C9" s="37"/>
      <c r="D9" s="37"/>
      <c r="E9" s="37"/>
      <c r="F9" s="38"/>
      <c r="G9" s="39">
        <f t="shared" ca="1" si="2"/>
        <v>45940.747487499997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45940.747487499997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45940.747487499997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45940.747487499997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45940.747487499997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45940.747487499997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45940.747487499997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45940.747487499997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45940.747487499997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45940.747487499997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45940.747487499997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45940.747487499997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45940.747487499997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45940.747487499997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45940.747487499997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45940.747487499997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45940.747487499997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45940.747487499997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45940.747487499997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45940.747487499997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45940.747487499997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45940.747487499997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45940.747487499997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45940.747487499997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45940.747487499997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45940.747487499997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45940.747487499997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45940.747487499997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45940.747487499997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45940.747487499997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45940.747487499997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45940.747487499997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45940.747487499997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45940.747487499997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45940.747487499997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45940.747487499997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45940.747487499997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45940.747487499997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45940.747487499997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45940.747487499997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45940.747487499997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45940.747487499997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45940.747487499997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45940.747487499997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45940.747487499997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45940.747487499997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45940.747487499997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45940.747487499997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45940.747487499997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45940.747487499997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45940.747487499997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45940.747487499997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45940.747487499997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45940.747487499997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45940.747487499997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45940.747487499997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45940.747487499997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45940.747487499997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45940.747487499997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45940.747487499997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45940.747487499997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45940.747487499997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45940.747487499997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45940.747487499997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45940.747487499997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45940.747487499997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45940.747487499997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45940.747487499997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45940.747487499997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45940.747487499997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45940.747487499997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45940.747487499997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45940.747487499997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45940.747487499997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45940.747487499997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45940.747487499997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45940.747487499997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45940.747487499997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45940.747487499997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45940.747487499997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45940.747487499997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45940.747487499997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45940.747487499997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45940.747487499997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45940.747487499997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45940.747487499997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45940.747487499997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45940.747487499997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45940.747487499997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45940.747487499997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45940.747487499997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45940.747487499997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45940.747487499997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45940.747487499997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13.974640277774597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1.2184249999991152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6.8665152777757612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0.88938564814452548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9.6735185179568361E-2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5</v>
      </c>
      <c r="D7" s="156" t="s">
        <v>34276</v>
      </c>
      <c r="E7" s="156" t="s">
        <v>39075</v>
      </c>
      <c r="F7" s="113">
        <v>45940.696296296293</v>
      </c>
      <c r="G7" s="162">
        <f ca="1">IFERROR(NOW()-F7,"-")</f>
        <v>5.1191203703638166E-2</v>
      </c>
      <c r="H7" s="113">
        <v>45940.688680555555</v>
      </c>
      <c r="I7" s="157" t="str">
        <f>IFERROR(VLOOKUP(D7,DB!A:F,6,0),"")</f>
        <v>SCECO</v>
      </c>
      <c r="J7" s="157" t="str">
        <f>IFERROR(VLOOKUP(D7,DB!A:G,7,0),"")</f>
        <v>Dead</v>
      </c>
      <c r="K7" s="160" t="s">
        <v>39076</v>
      </c>
      <c r="L7" s="158" t="str">
        <f>IFERROR(VLOOKUP(D7,DB!A:I,9,0),"")</f>
        <v>Latis</v>
      </c>
    </row>
    <row r="8" spans="1:16383" ht="31.5" customHeight="1">
      <c r="A8" s="110" t="s">
        <v>39077</v>
      </c>
      <c r="B8" s="157" t="str">
        <f>IFERROR(VLOOKUP(D8,DB!A:K,11,0),"")</f>
        <v>R6</v>
      </c>
      <c r="C8" s="157">
        <v>3</v>
      </c>
      <c r="D8" s="156" t="s">
        <v>32068</v>
      </c>
      <c r="E8" s="156" t="s">
        <v>38969</v>
      </c>
      <c r="F8" s="113">
        <v>45940.731539351851</v>
      </c>
      <c r="G8" s="162">
        <f ca="1">IFERROR(NOW()-F8,"-")</f>
        <v>1.5948148145980667E-2</v>
      </c>
      <c r="H8" s="113">
        <v>45940.725023148145</v>
      </c>
      <c r="I8" s="157" t="str">
        <f>IFERROR(VLOOKUP(D8,DB!A:F,6,0),"")</f>
        <v>SCECO</v>
      </c>
      <c r="J8" s="157" t="str">
        <f>IFERROR(VLOOKUP(D8,DB!A:G,7,0),"")</f>
        <v>Dead</v>
      </c>
      <c r="K8" s="160" t="s">
        <v>39078</v>
      </c>
      <c r="L8" s="158" t="str">
        <f>IFERROR(VLOOKUP(D8,DB!A:I,9,0),"")</f>
        <v>Latis</v>
      </c>
    </row>
    <row r="9" spans="1:16383" ht="31.5" customHeight="1">
      <c r="A9" s="110"/>
      <c r="B9" s="157" t="str">
        <f>IFERROR(VLOOKUP(D9,DB!A:K,11,0),"")</f>
        <v/>
      </c>
      <c r="C9" s="157"/>
      <c r="D9" s="166"/>
      <c r="E9" s="156"/>
      <c r="F9" s="113"/>
      <c r="G9" s="162">
        <f ca="1">IFERROR(NOW()-F9,"-")</f>
        <v>45940.747487499997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45940.747487499997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45940.747487499997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45940.747487499997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45940.747487499997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45940.747487499997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45940.747487499997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45940.747487499997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45940.747487499997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45940.747487499997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45940.747487499997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45940.747487499997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45940.747487499997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45940.747487499997</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45940.747487499997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45940.747487499997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45940.747487499997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45940.747487499997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45940.747487499997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45940.747487499997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45940.747487499997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45940.747487499997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45940.747487499997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45940.747487499997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45940.747487499997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45940.747487499997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45940.747487499997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45940.747487499997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45940.747487499997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45940.747487499997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45940.747487499997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45940.747487499997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45940.747487499997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45940.747487499997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45940.747487499997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45940.747487499997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45940.747487499997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45940.747487499997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45940.747487499997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45940.747487499997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45940.747487499997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45940.747487499997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45940.747487499997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45940.747487499997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45940.747487499997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45940.747487499997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45940.747487499997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45940.747487499997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45940.747487499997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45940.747487499997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45940.747487499997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45940.747487499997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45940.747487499997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45940.747487499997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45940.747487499997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45940.747487499997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45940.747487499997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45940.747487499997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45940.747487499997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45940.747487499997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45940.747487499997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45940.747487499997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45940.747487499997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45940.747487499997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45940.747487499997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45940.747487499997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45940.747487499997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45940.747487499997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45940.747487499997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45940.747487499997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45940.747487499997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45940.747487499997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45940.747487499997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45940.747487499997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45940.747487499997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45940.747487499997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45940.747487499997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45940.747487499997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45940.747487499997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45940.747487499997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45940.747487499997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45940.747487499997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45940.747487499997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45940.747487499997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45940.747487499997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45940.747487499997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45940.747487499997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45940.747487499997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45940.747487499997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45940.747487499997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45940.747487499997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45940.747487499997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45940.747487499997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45940.747487499997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45940.747487499997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45940.747487499997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45940.747487499997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45940.747487499997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45940.747487499997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45940.747487499997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45940.747487499997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45940.747487499997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45940.747487499997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45940.747487499997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45940.747487499997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45940.747487499997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45940.747487499997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45940.747487499997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45940.747487499997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45940.747487499997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45940.747487499997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45940.747487499997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45940.747487499997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45940.747487499997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45940.747487499997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45940.747487499997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45940.747487499997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45940.747487499997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45940.747487499997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45940.747487499997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45940.747487499997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45940.747487499997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45940.747487499997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45940.747487499997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45940.747487499997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45940.747487499997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45940.747487499997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45940.747487499997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45940.747487499997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45940.747487499997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45940.747487499997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45940.747487499997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45940.747487499997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45940.747487499997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45940.747487499997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45940.747487499997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45940.747487499997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45940.747487499997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45940.747487499997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45940.747487499997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45940.747487499997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45940.747487499997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45940.747487499997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45940.747487499997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45940.747487499997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45940.747487499997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45940.747487499997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45940.747487499997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45940.747487499997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45940.747487499997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45940.747487499997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45940.747487499997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45940.747487499997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45940.747487499997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45940.747487499997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45940.747487499997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45940.747487499997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45940.747487499997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45940.747487499997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45940.747487499997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45940.747487499997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45940.747487499997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45940.747487499997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45940.747487499997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45940.747487499997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45940.747487499997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45940.747487499997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45940.747487499997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45940.747487499997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45940.747487499997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45940.747487499997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45940.747487499997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45940.747487499997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45940.747487499997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45940.747487499997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45940.747487499997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45940.747487499997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45940.747487499997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45940.747487499997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45940.747487499997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45940.747487499997</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